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0BD35C61-6DF4-489C-89D1-6FA00D0DBB94}" xr6:coauthVersionLast="47" xr6:coauthVersionMax="47" xr10:uidLastSave="{00000000-0000-0000-0000-000000000000}"/>
  <bookViews>
    <workbookView xWindow="-15570" yWindow="-16320" windowWidth="29040" windowHeight="15840" tabRatio="860" activeTab="7" xr2:uid="{00000000-000D-0000-FFFF-FFFF00000000}"/>
  </bookViews>
  <sheets>
    <sheet name="演習の趣旨と利用方法" sheetId="11" r:id="rId1"/>
    <sheet name="A_EXCEL予算実務→" sheetId="15" r:id="rId2"/>
    <sheet name="A①_営業部_入力" sheetId="6" r:id="rId3"/>
    <sheet name="A①_購買部_入力" sheetId="25" r:id="rId4"/>
    <sheet name="A①_全社集計" sheetId="26" r:id="rId5"/>
    <sheet name="予算会計システム" sheetId="27" r:id="rId6"/>
    <sheet name="1_部門・科目マスタ" sheetId="28" r:id="rId7"/>
    <sheet name="2-1【営業部】入力画面→予算仕訳" sheetId="29" r:id="rId8"/>
  </sheets>
  <definedNames>
    <definedName name="_xlnm.Print_Area" localSheetId="6">'1_部門・科目マスタ'!$B$1:$V$200</definedName>
    <definedName name="_xlnm.Print_Area" localSheetId="7">'2-1【営業部】入力画面→予算仕訳'!$B$1:$X$89</definedName>
    <definedName name="_xlnm.Print_Area" localSheetId="2">A①_営業部_入力!$B$1:$T$81</definedName>
    <definedName name="_xlnm.Print_Area" localSheetId="3">A①_購買部_入力!$B$2:$T$89</definedName>
    <definedName name="_xlnm.Print_Area" localSheetId="4">A①_全社集計!$B$1:$T$77</definedName>
    <definedName name="_xlnm.Print_Area" localSheetId="0">演習の趣旨と利用方法!$B$1:$N$11</definedName>
    <definedName name="_xlnm.Print_Titles" localSheetId="7">'2-1【営業部】入力画面→予算仕訳'!$13:$18</definedName>
    <definedName name="_xlnm.Print_Titles" localSheetId="2">A①_営業部_入力!$1:$3</definedName>
    <definedName name="_xlnm.Print_Titles" localSheetId="3">A①_購買部_入力!$1:$3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72" i="29" l="1"/>
  <c r="T72" i="29" s="1"/>
  <c r="Q72" i="29"/>
  <c r="R76" i="29"/>
  <c r="R77" i="29" s="1"/>
  <c r="Q76" i="29"/>
  <c r="Q56" i="29"/>
  <c r="S40" i="29"/>
  <c r="Q36" i="29"/>
  <c r="W28" i="29"/>
  <c r="P78" i="29"/>
  <c r="P26" i="29"/>
  <c r="P34" i="29" s="1"/>
  <c r="R36" i="29" s="1"/>
  <c r="T36" i="29" l="1"/>
  <c r="T28" i="29"/>
  <c r="P42" i="29"/>
  <c r="T76" i="29"/>
  <c r="V76" i="29" s="1"/>
  <c r="X76" i="29" s="1"/>
  <c r="P54" i="29"/>
  <c r="P38" i="29"/>
  <c r="P58" i="29" l="1"/>
  <c r="P62" i="29" s="1"/>
  <c r="P66" i="29" s="1"/>
  <c r="R56" i="29"/>
  <c r="R44" i="29"/>
  <c r="T44" i="29"/>
  <c r="P46" i="29"/>
  <c r="T40" i="29"/>
  <c r="R40" i="29"/>
  <c r="T29" i="29"/>
  <c r="R28" i="29" s="1"/>
  <c r="V28" i="29" s="1"/>
  <c r="X28" i="29" s="1"/>
  <c r="P82" i="29"/>
  <c r="P86" i="29" s="1"/>
  <c r="R48" i="29" l="1"/>
  <c r="T48" i="29"/>
  <c r="R65" i="26"/>
  <c r="Q65" i="26"/>
  <c r="P65" i="26"/>
  <c r="O65" i="26"/>
  <c r="N65" i="26"/>
  <c r="M65" i="26"/>
  <c r="R63" i="26"/>
  <c r="Q63" i="26"/>
  <c r="P63" i="26"/>
  <c r="O63" i="26"/>
  <c r="N63" i="26"/>
  <c r="M63" i="26"/>
  <c r="R61" i="26"/>
  <c r="Q61" i="26"/>
  <c r="P61" i="26"/>
  <c r="O61" i="26"/>
  <c r="N61" i="26"/>
  <c r="N69" i="26" s="1"/>
  <c r="M61" i="26"/>
  <c r="R59" i="26"/>
  <c r="Q59" i="26"/>
  <c r="P59" i="26"/>
  <c r="O59" i="26"/>
  <c r="N59" i="26"/>
  <c r="M59" i="26"/>
  <c r="R25" i="26"/>
  <c r="Q25" i="26"/>
  <c r="P25" i="26"/>
  <c r="O25" i="26"/>
  <c r="N25" i="26"/>
  <c r="M25" i="26"/>
  <c r="R23" i="26"/>
  <c r="Q23" i="26"/>
  <c r="P23" i="26"/>
  <c r="O23" i="26"/>
  <c r="N23" i="26"/>
  <c r="M23" i="26"/>
  <c r="R29" i="26"/>
  <c r="Q29" i="26"/>
  <c r="P29" i="26"/>
  <c r="O29" i="26"/>
  <c r="N29" i="26"/>
  <c r="M29" i="26"/>
  <c r="R27" i="26"/>
  <c r="Q27" i="26"/>
  <c r="P27" i="26"/>
  <c r="O27" i="26"/>
  <c r="N27" i="26"/>
  <c r="M27" i="26"/>
  <c r="P67" i="26" l="1"/>
  <c r="R69" i="26"/>
  <c r="Q67" i="26"/>
  <c r="O67" i="26"/>
  <c r="P69" i="26"/>
  <c r="R67" i="26"/>
  <c r="S59" i="26"/>
  <c r="S65" i="26"/>
  <c r="S61" i="26"/>
  <c r="S63" i="26"/>
  <c r="O69" i="26"/>
  <c r="N67" i="26"/>
  <c r="S33" i="26"/>
  <c r="M69" i="26"/>
  <c r="Q69" i="26"/>
  <c r="M67" i="26"/>
  <c r="S29" i="26"/>
  <c r="S25" i="26"/>
  <c r="S27" i="26"/>
  <c r="S23" i="26"/>
  <c r="R57" i="25"/>
  <c r="R33" i="26" s="1"/>
  <c r="Q57" i="25"/>
  <c r="Q33" i="26" s="1"/>
  <c r="P57" i="25"/>
  <c r="P33" i="26" s="1"/>
  <c r="O57" i="25"/>
  <c r="O33" i="26" s="1"/>
  <c r="N57" i="25"/>
  <c r="N33" i="26" s="1"/>
  <c r="M57" i="25"/>
  <c r="M33" i="26" s="1"/>
  <c r="R55" i="25"/>
  <c r="R31" i="26" s="1"/>
  <c r="Q55" i="25"/>
  <c r="Q31" i="26" s="1"/>
  <c r="P55" i="25"/>
  <c r="P31" i="26" s="1"/>
  <c r="O55" i="25"/>
  <c r="O31" i="26" s="1"/>
  <c r="N55" i="25"/>
  <c r="N31" i="26" s="1"/>
  <c r="M55" i="25"/>
  <c r="M31" i="26" s="1"/>
  <c r="S31" i="26" s="1"/>
  <c r="T33" i="26" s="1"/>
  <c r="T33" i="25"/>
  <c r="S31" i="25"/>
  <c r="S37" i="25"/>
  <c r="S35" i="25"/>
  <c r="R29" i="25"/>
  <c r="R41" i="25" s="1"/>
  <c r="Q29" i="25"/>
  <c r="Q41" i="25" s="1"/>
  <c r="P29" i="25"/>
  <c r="P41" i="25" s="1"/>
  <c r="O29" i="25"/>
  <c r="O41" i="25" s="1"/>
  <c r="N29" i="25"/>
  <c r="N41" i="25" s="1"/>
  <c r="M29" i="25"/>
  <c r="R27" i="25"/>
  <c r="R39" i="25" s="1"/>
  <c r="Q27" i="25"/>
  <c r="Q39" i="25" s="1"/>
  <c r="P27" i="25"/>
  <c r="P39" i="25" s="1"/>
  <c r="O27" i="25"/>
  <c r="O39" i="25" s="1"/>
  <c r="N27" i="25"/>
  <c r="N39" i="25" s="1"/>
  <c r="M27" i="25"/>
  <c r="M39" i="25" s="1"/>
  <c r="R85" i="25"/>
  <c r="Q85" i="25"/>
  <c r="P85" i="25"/>
  <c r="O85" i="25"/>
  <c r="N85" i="25"/>
  <c r="M85" i="25"/>
  <c r="R83" i="25"/>
  <c r="Q83" i="25"/>
  <c r="P83" i="25"/>
  <c r="O83" i="25"/>
  <c r="N83" i="25"/>
  <c r="M83" i="25"/>
  <c r="S81" i="25"/>
  <c r="S79" i="25"/>
  <c r="S77" i="25"/>
  <c r="S75" i="25"/>
  <c r="M39" i="6"/>
  <c r="R73" i="6"/>
  <c r="Q73" i="6"/>
  <c r="P73" i="6"/>
  <c r="O73" i="6"/>
  <c r="N73" i="6"/>
  <c r="M73" i="6"/>
  <c r="R71" i="6"/>
  <c r="Q71" i="6"/>
  <c r="P71" i="6"/>
  <c r="O71" i="6"/>
  <c r="N71" i="6"/>
  <c r="M71" i="6"/>
  <c r="S69" i="6"/>
  <c r="S67" i="6"/>
  <c r="S65" i="6"/>
  <c r="S63" i="6"/>
  <c r="R49" i="6"/>
  <c r="R45" i="26" s="1"/>
  <c r="Q49" i="6"/>
  <c r="Q45" i="26" s="1"/>
  <c r="P49" i="6"/>
  <c r="P45" i="26" s="1"/>
  <c r="O49" i="6"/>
  <c r="O45" i="26" s="1"/>
  <c r="N49" i="6"/>
  <c r="N45" i="26" s="1"/>
  <c r="M49" i="6"/>
  <c r="M45" i="26" s="1"/>
  <c r="R47" i="6"/>
  <c r="R43" i="26" s="1"/>
  <c r="Q47" i="6"/>
  <c r="Q43" i="26" s="1"/>
  <c r="P47" i="6"/>
  <c r="P43" i="26" s="1"/>
  <c r="O47" i="6"/>
  <c r="O43" i="26" s="1"/>
  <c r="N47" i="6"/>
  <c r="N43" i="26" s="1"/>
  <c r="M47" i="6"/>
  <c r="M43" i="26" s="1"/>
  <c r="R41" i="6"/>
  <c r="R25" i="25" s="1"/>
  <c r="Q41" i="6"/>
  <c r="Q25" i="25" s="1"/>
  <c r="P41" i="6"/>
  <c r="P25" i="25" s="1"/>
  <c r="O41" i="6"/>
  <c r="N41" i="6"/>
  <c r="M41" i="6"/>
  <c r="M25" i="25" s="1"/>
  <c r="R39" i="6"/>
  <c r="R23" i="25" s="1"/>
  <c r="Q39" i="6"/>
  <c r="Q23" i="25" s="1"/>
  <c r="P39" i="6"/>
  <c r="P23" i="25" s="1"/>
  <c r="O39" i="6"/>
  <c r="O23" i="25" s="1"/>
  <c r="N39" i="6"/>
  <c r="N23" i="25" s="1"/>
  <c r="S45" i="26" l="1"/>
  <c r="S43" i="26"/>
  <c r="T45" i="26"/>
  <c r="T77" i="25"/>
  <c r="T61" i="26"/>
  <c r="S67" i="26"/>
  <c r="T65" i="26"/>
  <c r="S69" i="26"/>
  <c r="T25" i="26"/>
  <c r="T29" i="26"/>
  <c r="N53" i="6"/>
  <c r="N57" i="6" s="1"/>
  <c r="N77" i="6" s="1"/>
  <c r="N81" i="6" s="1"/>
  <c r="O53" i="6"/>
  <c r="O57" i="6" s="1"/>
  <c r="O77" i="6" s="1"/>
  <c r="O81" i="6" s="1"/>
  <c r="N25" i="25"/>
  <c r="O51" i="6"/>
  <c r="O55" i="6" s="1"/>
  <c r="O75" i="6" s="1"/>
  <c r="O79" i="6" s="1"/>
  <c r="O25" i="25"/>
  <c r="S25" i="25" s="1"/>
  <c r="P51" i="6"/>
  <c r="P55" i="6" s="1"/>
  <c r="P59" i="6" s="1"/>
  <c r="Q53" i="6"/>
  <c r="Q57" i="6" s="1"/>
  <c r="Q77" i="6" s="1"/>
  <c r="Q81" i="6" s="1"/>
  <c r="M51" i="6"/>
  <c r="M55" i="6" s="1"/>
  <c r="M59" i="6" s="1"/>
  <c r="N51" i="6"/>
  <c r="N55" i="6" s="1"/>
  <c r="N75" i="6" s="1"/>
  <c r="N79" i="6" s="1"/>
  <c r="P53" i="6"/>
  <c r="P57" i="6" s="1"/>
  <c r="P77" i="6" s="1"/>
  <c r="P81" i="6" s="1"/>
  <c r="R53" i="6"/>
  <c r="R57" i="6" s="1"/>
  <c r="R61" i="6" s="1"/>
  <c r="S83" i="25"/>
  <c r="S85" i="25"/>
  <c r="R77" i="6"/>
  <c r="R81" i="6" s="1"/>
  <c r="N61" i="6"/>
  <c r="R51" i="6"/>
  <c r="R55" i="6" s="1"/>
  <c r="M53" i="6"/>
  <c r="Q51" i="6"/>
  <c r="Q55" i="6" s="1"/>
  <c r="M23" i="25"/>
  <c r="S23" i="25" s="1"/>
  <c r="S73" i="6"/>
  <c r="T81" i="25"/>
  <c r="S39" i="25"/>
  <c r="M43" i="25"/>
  <c r="S29" i="25"/>
  <c r="M41" i="25"/>
  <c r="S41" i="25" s="1"/>
  <c r="T37" i="25"/>
  <c r="S27" i="25"/>
  <c r="S71" i="6"/>
  <c r="T73" i="6" s="1"/>
  <c r="T69" i="6"/>
  <c r="T65" i="6"/>
  <c r="S49" i="6"/>
  <c r="S41" i="6"/>
  <c r="S47" i="6"/>
  <c r="S39" i="6"/>
  <c r="O59" i="6" l="1"/>
  <c r="Q61" i="6"/>
  <c r="T69" i="26"/>
  <c r="T85" i="25"/>
  <c r="N59" i="6"/>
  <c r="P75" i="6"/>
  <c r="P79" i="6" s="1"/>
  <c r="P61" i="6"/>
  <c r="O61" i="6"/>
  <c r="M75" i="6"/>
  <c r="M79" i="6" s="1"/>
  <c r="S51" i="6"/>
  <c r="T41" i="25"/>
  <c r="S55" i="6"/>
  <c r="Q75" i="6"/>
  <c r="Q79" i="6" s="1"/>
  <c r="Q59" i="6"/>
  <c r="S53" i="6"/>
  <c r="M57" i="6"/>
  <c r="R59" i="6"/>
  <c r="R75" i="6"/>
  <c r="R79" i="6" s="1"/>
  <c r="T25" i="25"/>
  <c r="M47" i="25"/>
  <c r="N31" i="25"/>
  <c r="T29" i="25"/>
  <c r="T41" i="6"/>
  <c r="T49" i="6"/>
  <c r="T53" i="6" l="1"/>
  <c r="S75" i="6"/>
  <c r="S57" i="6"/>
  <c r="T57" i="6" s="1"/>
  <c r="M61" i="6"/>
  <c r="M77" i="6"/>
  <c r="M81" i="6" s="1"/>
  <c r="N43" i="25"/>
  <c r="M59" i="25"/>
  <c r="S55" i="25"/>
  <c r="M63" i="25" l="1"/>
  <c r="M35" i="26"/>
  <c r="M39" i="26" s="1"/>
  <c r="M47" i="26" s="1"/>
  <c r="S77" i="6"/>
  <c r="M67" i="25"/>
  <c r="O31" i="25"/>
  <c r="N47" i="25"/>
  <c r="T77" i="6" l="1"/>
  <c r="M51" i="26"/>
  <c r="M55" i="26"/>
  <c r="M71" i="26"/>
  <c r="M87" i="25"/>
  <c r="M91" i="25" s="1"/>
  <c r="M71" i="25"/>
  <c r="N59" i="25"/>
  <c r="O43" i="25"/>
  <c r="S57" i="25"/>
  <c r="N63" i="25" l="1"/>
  <c r="N35" i="26"/>
  <c r="N39" i="26" s="1"/>
  <c r="N47" i="26" s="1"/>
  <c r="M75" i="26"/>
  <c r="N67" i="25"/>
  <c r="O47" i="25"/>
  <c r="P31" i="25"/>
  <c r="T57" i="25"/>
  <c r="N51" i="26" l="1"/>
  <c r="N87" i="25"/>
  <c r="N91" i="25" s="1"/>
  <c r="N71" i="25"/>
  <c r="O59" i="25"/>
  <c r="P43" i="25"/>
  <c r="O63" i="25" l="1"/>
  <c r="O67" i="25" s="1"/>
  <c r="O35" i="26"/>
  <c r="O39" i="26" s="1"/>
  <c r="O47" i="26" s="1"/>
  <c r="N55" i="26"/>
  <c r="N71" i="26"/>
  <c r="N75" i="26" s="1"/>
  <c r="Q31" i="25"/>
  <c r="P47" i="25"/>
  <c r="O51" i="26" l="1"/>
  <c r="O87" i="25"/>
  <c r="O91" i="25" s="1"/>
  <c r="O71" i="25"/>
  <c r="P59" i="25"/>
  <c r="Q43" i="25"/>
  <c r="P63" i="25" l="1"/>
  <c r="P35" i="26"/>
  <c r="O71" i="26"/>
  <c r="O75" i="26" s="1"/>
  <c r="O55" i="26"/>
  <c r="P67" i="25"/>
  <c r="R31" i="25"/>
  <c r="Q47" i="25"/>
  <c r="P39" i="26" l="1"/>
  <c r="P87" i="25"/>
  <c r="P91" i="25" s="1"/>
  <c r="P71" i="25"/>
  <c r="R43" i="25"/>
  <c r="Q59" i="25"/>
  <c r="Q63" i="25" l="1"/>
  <c r="Q35" i="26"/>
  <c r="P47" i="26"/>
  <c r="Q67" i="25"/>
  <c r="M33" i="25"/>
  <c r="R47" i="25"/>
  <c r="S43" i="25"/>
  <c r="P51" i="26" l="1"/>
  <c r="Q39" i="26"/>
  <c r="Q87" i="25"/>
  <c r="Q91" i="25" s="1"/>
  <c r="Q71" i="25"/>
  <c r="R59" i="25"/>
  <c r="R35" i="26" s="1"/>
  <c r="R39" i="26" s="1"/>
  <c r="R47" i="26" s="1"/>
  <c r="R51" i="26" s="1"/>
  <c r="S47" i="25"/>
  <c r="M45" i="25"/>
  <c r="S33" i="25"/>
  <c r="R55" i="26" l="1"/>
  <c r="R71" i="26"/>
  <c r="R75" i="26" s="1"/>
  <c r="S35" i="26"/>
  <c r="Q47" i="26"/>
  <c r="S39" i="26"/>
  <c r="P71" i="26"/>
  <c r="P55" i="26"/>
  <c r="S59" i="25"/>
  <c r="R63" i="25"/>
  <c r="M49" i="25"/>
  <c r="N33" i="25"/>
  <c r="Q51" i="26" l="1"/>
  <c r="S47" i="26"/>
  <c r="P75" i="26"/>
  <c r="R67" i="25"/>
  <c r="R71" i="25" s="1"/>
  <c r="S63" i="25"/>
  <c r="N45" i="25"/>
  <c r="M61" i="25"/>
  <c r="M65" i="25" l="1"/>
  <c r="M37" i="26"/>
  <c r="Q71" i="26"/>
  <c r="Q55" i="26"/>
  <c r="S51" i="26"/>
  <c r="S67" i="25"/>
  <c r="S71" i="25" s="1"/>
  <c r="R87" i="25"/>
  <c r="M69" i="25"/>
  <c r="O33" i="25"/>
  <c r="N49" i="25"/>
  <c r="Q75" i="26" l="1"/>
  <c r="S71" i="26"/>
  <c r="S55" i="26"/>
  <c r="M41" i="26"/>
  <c r="M89" i="25"/>
  <c r="M93" i="25" s="1"/>
  <c r="M73" i="25"/>
  <c r="R91" i="25"/>
  <c r="S87" i="25"/>
  <c r="S91" i="25" s="1"/>
  <c r="N61" i="25"/>
  <c r="O45" i="25"/>
  <c r="M49" i="26" l="1"/>
  <c r="S75" i="26"/>
  <c r="N65" i="25"/>
  <c r="N37" i="26"/>
  <c r="N69" i="25"/>
  <c r="P33" i="25"/>
  <c r="O49" i="25"/>
  <c r="N41" i="26" l="1"/>
  <c r="M53" i="26"/>
  <c r="N89" i="25"/>
  <c r="N93" i="25" s="1"/>
  <c r="N73" i="25"/>
  <c r="P45" i="25"/>
  <c r="O61" i="25"/>
  <c r="O65" i="25" l="1"/>
  <c r="O37" i="26"/>
  <c r="M73" i="26"/>
  <c r="M57" i="26"/>
  <c r="N49" i="26"/>
  <c r="O69" i="25"/>
  <c r="Q33" i="25"/>
  <c r="P49" i="25"/>
  <c r="N53" i="26" l="1"/>
  <c r="O41" i="26"/>
  <c r="M77" i="26"/>
  <c r="O89" i="25"/>
  <c r="O93" i="25" s="1"/>
  <c r="O73" i="25"/>
  <c r="P61" i="25"/>
  <c r="Q45" i="25"/>
  <c r="O49" i="26" l="1"/>
  <c r="P65" i="25"/>
  <c r="P37" i="26"/>
  <c r="N73" i="26"/>
  <c r="N57" i="26"/>
  <c r="P69" i="25"/>
  <c r="R33" i="25"/>
  <c r="Q49" i="25"/>
  <c r="S29" i="6"/>
  <c r="S27" i="6"/>
  <c r="N77" i="26" l="1"/>
  <c r="P41" i="26"/>
  <c r="O53" i="26"/>
  <c r="P89" i="25"/>
  <c r="P93" i="25" s="1"/>
  <c r="P73" i="25"/>
  <c r="Q61" i="25"/>
  <c r="R45" i="25"/>
  <c r="T45" i="25" s="1"/>
  <c r="T29" i="6"/>
  <c r="P49" i="26" l="1"/>
  <c r="O73" i="26"/>
  <c r="O57" i="26"/>
  <c r="Q65" i="25"/>
  <c r="Q37" i="26"/>
  <c r="Q69" i="25"/>
  <c r="S45" i="25"/>
  <c r="R49" i="25"/>
  <c r="S31" i="6"/>
  <c r="S79" i="6" s="1"/>
  <c r="S33" i="6"/>
  <c r="S81" i="6" s="1"/>
  <c r="Q41" i="26" l="1"/>
  <c r="O77" i="26"/>
  <c r="P53" i="26"/>
  <c r="Q89" i="25"/>
  <c r="Q93" i="25" s="1"/>
  <c r="Q73" i="25"/>
  <c r="S61" i="6"/>
  <c r="S59" i="6"/>
  <c r="R61" i="25"/>
  <c r="R37" i="26" s="1"/>
  <c r="R41" i="26" s="1"/>
  <c r="R49" i="26" s="1"/>
  <c r="R53" i="26" s="1"/>
  <c r="S49" i="25"/>
  <c r="T49" i="25" s="1"/>
  <c r="T33" i="6"/>
  <c r="T81" i="6" s="1"/>
  <c r="P73" i="26" l="1"/>
  <c r="P57" i="26"/>
  <c r="R73" i="26"/>
  <c r="R77" i="26" s="1"/>
  <c r="R57" i="26"/>
  <c r="S37" i="26"/>
  <c r="T37" i="26" s="1"/>
  <c r="Q49" i="26"/>
  <c r="S41" i="26"/>
  <c r="T41" i="26" s="1"/>
  <c r="T61" i="6"/>
  <c r="S61" i="25"/>
  <c r="T61" i="25" s="1"/>
  <c r="R65" i="25"/>
  <c r="Q53" i="26" l="1"/>
  <c r="S49" i="26"/>
  <c r="T49" i="26" s="1"/>
  <c r="P77" i="26"/>
  <c r="R69" i="25"/>
  <c r="R73" i="25" s="1"/>
  <c r="S65" i="25"/>
  <c r="T65" i="25" s="1"/>
  <c r="Q73" i="26" l="1"/>
  <c r="Q57" i="26"/>
  <c r="S53" i="26"/>
  <c r="S69" i="25"/>
  <c r="R89" i="25"/>
  <c r="S57" i="26" l="1"/>
  <c r="T53" i="26"/>
  <c r="T57" i="26" s="1"/>
  <c r="Q77" i="26"/>
  <c r="S73" i="26"/>
  <c r="T69" i="25"/>
  <c r="T73" i="25" s="1"/>
  <c r="S73" i="25"/>
  <c r="R93" i="25"/>
  <c r="S89" i="25"/>
  <c r="S77" i="26" l="1"/>
  <c r="T73" i="26"/>
  <c r="T77" i="26" s="1"/>
  <c r="S93" i="25"/>
  <c r="T89" i="25"/>
  <c r="T93" i="25" s="1"/>
  <c r="R57" i="29"/>
  <c r="T56" i="29" s="1"/>
  <c r="V56" i="29" s="1"/>
  <c r="X56" i="29" s="1"/>
</calcChain>
</file>

<file path=xl/sharedStrings.xml><?xml version="1.0" encoding="utf-8"?>
<sst xmlns="http://schemas.openxmlformats.org/spreadsheetml/2006/main" count="1512" uniqueCount="279">
  <si>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</si>
  <si>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</si>
  <si>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</si>
  <si>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</si>
  <si>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</si>
  <si>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</si>
  <si>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</si>
  <si>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</si>
  <si>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</si>
  <si>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</si>
  <si>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</si>
  <si>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</si>
  <si>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</si>
  <si>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</si>
  <si>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</si>
  <si>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</si>
  <si>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</si>
  <si>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</si>
  <si>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</si>
  <si>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</si>
  <si>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</si>
  <si>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</si>
  <si>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</si>
  <si>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</si>
  <si>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</si>
  <si>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</si>
  <si>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</si>
  <si>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</si>
  <si>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</si>
  <si>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</si>
  <si>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</si>
  <si>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</si>
  <si>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</si>
  <si>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</si>
  <si>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</si>
  <si>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</si>
  <si>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</si>
  <si>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</si>
  <si>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</si>
  <si>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</si>
  <si>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</si>
  <si>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</si>
  <si>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</si>
  <si>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</si>
  <si>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</si>
  <si>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</si>
  <si>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</si>
  <si>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</si>
  <si>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⑧</t>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</si>
  <si>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</si>
  <si>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</si>
  <si>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</si>
  <si>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</si>
  <si>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</si>
  <si>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全社</t>
    <rPh sb="0" eb="2">
      <t>ゼンシャ</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</si>
  <si>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</si>
  <si>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</si>
  <si>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</si>
  <si>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</si>
  <si>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</si>
  <si>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</si>
  <si>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</si>
  <si>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</si>
  <si>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</si>
  <si>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</si>
  <si>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</si>
  <si>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</si>
  <si>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</si>
  <si>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</si>
  <si>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</si>
  <si>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</si>
  <si>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</si>
  <si>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</si>
  <si>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</si>
  <si>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</si>
  <si>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</si>
  <si>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</si>
  <si>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</si>
  <si>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</si>
  <si>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</si>
  <si>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</si>
  <si>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</si>
  <si>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t>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</si>
  <si>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</si>
  <si>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</si>
  <si>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</si>
  <si>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</si>
  <si>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</si>
  <si>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</si>
  <si>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</si>
  <si>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</si>
  <si>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</si>
  <si>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</si>
  <si>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</si>
  <si>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</si>
  <si>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</si>
  <si>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</si>
  <si>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</si>
  <si>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</si>
  <si>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</si>
  <si>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</si>
  <si>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</si>
  <si>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</si>
  <si>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</si>
  <si>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</si>
  <si>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</si>
  <si>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</si>
  <si>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</si>
  <si>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</si>
  <si>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</si>
  <si>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第9-1問</t>
    <rPh sb="0" eb="1">
      <t>ダイ</t>
    </rPh>
    <rPh sb="4" eb="5">
      <t>モン</t>
    </rPh>
    <phoneticPr fontId="1"/>
  </si>
  <si>
    <t>社内取引_購買部のプロフィットセンター化</t>
    <rPh sb="0" eb="2">
      <t>シャナイ</t>
    </rPh>
    <rPh sb="2" eb="4">
      <t>トリヒキ</t>
    </rPh>
    <rPh sb="5" eb="8">
      <t>コウバイブ</t>
    </rPh>
    <rPh sb="19" eb="20">
      <t>カ</t>
    </rPh>
    <phoneticPr fontId="1"/>
  </si>
  <si>
    <t>【ポイント】
　コストセンターである購買部をプロフィットセンター化する場合、購買部は営業部に対して「社内売上高」を計上し、営業部は「社内仕入高」を計上する。全社では「社内売上高」と「社内仕入高」を相殺して表示する。</t>
    <rPh sb="18" eb="21">
      <t>コウバイブ</t>
    </rPh>
    <rPh sb="32" eb="33">
      <t>カ</t>
    </rPh>
    <rPh sb="35" eb="37">
      <t>バアイ</t>
    </rPh>
    <rPh sb="38" eb="41">
      <t>コウバイブ</t>
    </rPh>
    <rPh sb="42" eb="45">
      <t>エイギョウブ</t>
    </rPh>
    <rPh sb="46" eb="47">
      <t>タイ</t>
    </rPh>
    <rPh sb="50" eb="52">
      <t>シャナイ</t>
    </rPh>
    <rPh sb="52" eb="55">
      <t>ウリアゲダカ</t>
    </rPh>
    <rPh sb="57" eb="59">
      <t>ケイジョウ</t>
    </rPh>
    <rPh sb="61" eb="64">
      <t>エイギョウブ</t>
    </rPh>
    <rPh sb="66" eb="68">
      <t>シャナイ</t>
    </rPh>
    <rPh sb="68" eb="70">
      <t>シイレ</t>
    </rPh>
    <rPh sb="70" eb="71">
      <t>ダカ</t>
    </rPh>
    <rPh sb="73" eb="75">
      <t>ケイジョウ</t>
    </rPh>
    <rPh sb="78" eb="80">
      <t>ゼンシャ</t>
    </rPh>
    <rPh sb="83" eb="85">
      <t>シャナイ</t>
    </rPh>
    <rPh sb="85" eb="88">
      <t>ウリアゲダカ</t>
    </rPh>
    <rPh sb="91" eb="93">
      <t>シャナイ</t>
    </rPh>
    <rPh sb="93" eb="95">
      <t>シイレ</t>
    </rPh>
    <rPh sb="95" eb="96">
      <t>ダカ</t>
    </rPh>
    <rPh sb="98" eb="100">
      <t>ソウサイ</t>
    </rPh>
    <rPh sb="102" eb="104">
      <t>ヒョウジ</t>
    </rPh>
    <phoneticPr fontId="1"/>
  </si>
  <si>
    <r>
      <t>「部門費用」で業績評価するコストセンター（ＣＣ）→</t>
    </r>
    <r>
      <rPr>
        <b/>
        <sz val="14"/>
        <color rgb="FFFF0000"/>
        <rFont val="メイリオ"/>
        <family val="3"/>
        <charset val="128"/>
      </rPr>
      <t>プロフィットセンター（PC）に変える</t>
    </r>
    <rPh sb="1" eb="3">
      <t>ブモン</t>
    </rPh>
    <rPh sb="3" eb="5">
      <t>ヒヨウ</t>
    </rPh>
    <rPh sb="7" eb="11">
      <t>ギョウセキヒョウカ</t>
    </rPh>
    <rPh sb="40" eb="41">
      <t>カ</t>
    </rPh>
    <phoneticPr fontId="1"/>
  </si>
  <si>
    <t>全社(集計)</t>
    <rPh sb="0" eb="2">
      <t>ゼンシャ</t>
    </rPh>
    <rPh sb="3" eb="5">
      <t>シュウケイ</t>
    </rPh>
    <phoneticPr fontId="1"/>
  </si>
  <si>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購買部がプロフィットセンター化した場合の営業部の月次予算入力＆出力画面と購買部の月次入力＆出力画面及び各部門月次予算PL並びに全社月次予算PLを完成させなさい。</t>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4">
      <t>エイギョウ</t>
    </rPh>
    <rPh sb="264" eb="265">
      <t>ブ</t>
    </rPh>
    <rPh sb="266" eb="268">
      <t>ゲツジ</t>
    </rPh>
    <rPh sb="268" eb="270">
      <t>ヨサン</t>
    </rPh>
    <rPh sb="278" eb="281">
      <t>コウバイブ</t>
    </rPh>
    <rPh sb="282" eb="284">
      <t>ゲツジ</t>
    </rPh>
    <rPh sb="287" eb="289">
      <t>シュツリョク</t>
    </rPh>
    <rPh sb="289" eb="291">
      <t>ガメン</t>
    </rPh>
    <rPh sb="291" eb="292">
      <t>オヨ</t>
    </rPh>
    <rPh sb="293" eb="296">
      <t>カクブモン</t>
    </rPh>
    <rPh sb="296" eb="298">
      <t>ゲツジ</t>
    </rPh>
    <rPh sb="298" eb="300">
      <t>ヨサン</t>
    </rPh>
    <rPh sb="302" eb="303">
      <t>ナラ</t>
    </rPh>
    <rPh sb="305" eb="307">
      <t>ゼンシャ</t>
    </rPh>
    <rPh sb="307" eb="309">
      <t>ゲツジ</t>
    </rPh>
    <rPh sb="309" eb="311">
      <t>ヨサン</t>
    </rPh>
    <rPh sb="314" eb="316">
      <t>カンセイ</t>
    </rPh>
    <phoneticPr fontId="1"/>
  </si>
  <si>
    <t>予定社内取引原価率</t>
    <rPh sb="0" eb="2">
      <t>ヨテイ</t>
    </rPh>
    <rPh sb="2" eb="6">
      <t>シャナイトリヒキ</t>
    </rPh>
    <rPh sb="6" eb="9">
      <t>ゲンカリツ</t>
    </rPh>
    <phoneticPr fontId="1"/>
  </si>
  <si>
    <t>社内仕入高</t>
    <rPh sb="0" eb="2">
      <t>シャナイ</t>
    </rPh>
    <rPh sb="2" eb="4">
      <t>シイレ</t>
    </rPh>
    <rPh sb="4" eb="5">
      <t>ダカ</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</si>
  <si>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本稿は、「卸売業」で購買部をプロフィットセンター化した場合の部門別の月次予算PLと全社予算PLを考察します。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コウバイブ</t>
    </rPh>
    <rPh sb="131" eb="132">
      <t>カ</t>
    </rPh>
    <rPh sb="134" eb="136">
      <t>バアイ</t>
    </rPh>
    <rPh sb="137" eb="140">
      <t>ブモンベツ</t>
    </rPh>
    <rPh sb="141" eb="143">
      <t>ゲツジ</t>
    </rPh>
    <rPh sb="143" eb="145">
      <t>ヨサン</t>
    </rPh>
    <rPh sb="148" eb="150">
      <t>ゼンシャ</t>
    </rPh>
    <rPh sb="150" eb="152">
      <t>ヨサン</t>
    </rPh>
    <rPh sb="155" eb="157">
      <t>コウサツ</t>
    </rPh>
    <phoneticPr fontId="1"/>
  </si>
  <si>
    <t>社内売上高</t>
    <rPh sb="0" eb="2">
      <t>シャナイ</t>
    </rPh>
    <rPh sb="2" eb="5">
      <t>ウリアゲダカ</t>
    </rPh>
    <phoneticPr fontId="1"/>
  </si>
  <si>
    <t>営業部の⑤社内仕入高
を転記</t>
    <rPh sb="0" eb="3">
      <t>エイギョウブ</t>
    </rPh>
    <rPh sb="5" eb="7">
      <t>シャナイ</t>
    </rPh>
    <rPh sb="7" eb="9">
      <t>シイレ</t>
    </rPh>
    <rPh sb="9" eb="10">
      <t>ダカ</t>
    </rPh>
    <rPh sb="12" eb="14">
      <t>テンキ</t>
    </rPh>
    <phoneticPr fontId="1"/>
  </si>
  <si>
    <t>部門利益</t>
    <rPh sb="0" eb="2">
      <t>ブモン</t>
    </rPh>
    <rPh sb="2" eb="4">
      <t>リエキ</t>
    </rPh>
    <phoneticPr fontId="1"/>
  </si>
  <si>
    <t>部門利益率</t>
    <rPh sb="0" eb="2">
      <t>ブモン</t>
    </rPh>
    <rPh sb="2" eb="4">
      <t>リエキ</t>
    </rPh>
    <rPh sb="4" eb="5">
      <t>リツ</t>
    </rPh>
    <phoneticPr fontId="1"/>
  </si>
  <si>
    <t>⑭</t>
    <phoneticPr fontId="1"/>
  </si>
  <si>
    <t>⑰</t>
    <phoneticPr fontId="1"/>
  </si>
  <si>
    <t>⑱</t>
    <phoneticPr fontId="1"/>
  </si>
  <si>
    <t>⑭＋⑮＝⑯</t>
    <phoneticPr fontId="1"/>
  </si>
  <si>
    <t>①－⑪＝⑫</t>
    <phoneticPr fontId="1"/>
  </si>
  <si>
    <t>⑫÷①×100=⑬</t>
    <phoneticPr fontId="1"/>
  </si>
  <si>
    <t>⑬－⑯＝⑰</t>
    <phoneticPr fontId="1"/>
  </si>
  <si>
    <t>⑰÷①×100=⑱</t>
    <phoneticPr fontId="1"/>
  </si>
  <si>
    <t>営業部_入力＆出力画面</t>
    <rPh sb="0" eb="3">
      <t>エイギョウブ</t>
    </rPh>
    <rPh sb="4" eb="6">
      <t>ニュウリョク</t>
    </rPh>
    <rPh sb="7" eb="9">
      <t>シュツリョク</t>
    </rPh>
    <rPh sb="9" eb="11">
      <t>ガメン</t>
    </rPh>
    <phoneticPr fontId="1"/>
  </si>
  <si>
    <t>購買部_入力＆出力画面</t>
    <rPh sb="0" eb="2">
      <t>コウバイ</t>
    </rPh>
    <rPh sb="2" eb="3">
      <t>ブ</t>
    </rPh>
    <rPh sb="4" eb="6">
      <t>ニュウリョク</t>
    </rPh>
    <rPh sb="7" eb="9">
      <t>シュツリョク</t>
    </rPh>
    <rPh sb="9" eb="11">
      <t>ガメン</t>
    </rPh>
    <phoneticPr fontId="1"/>
  </si>
  <si>
    <t>全社集計＆出力画面</t>
    <rPh sb="0" eb="2">
      <t>ゼンシャ</t>
    </rPh>
    <rPh sb="2" eb="4">
      <t>シュウケイ</t>
    </rPh>
    <rPh sb="5" eb="7">
      <t>シュツリョク</t>
    </rPh>
    <rPh sb="7" eb="9">
      <t>ガメン</t>
    </rPh>
    <phoneticPr fontId="1"/>
  </si>
  <si>
    <t>営業部の③売上高を転記</t>
    <rPh sb="0" eb="3">
      <t>エイギョウブ</t>
    </rPh>
    <rPh sb="5" eb="8">
      <t>ウリアゲダカ</t>
    </rPh>
    <rPh sb="9" eb="11">
      <t>テンキ</t>
    </rPh>
    <phoneticPr fontId="1"/>
  </si>
  <si>
    <t>購買部⑨自動転記</t>
    <rPh sb="0" eb="3">
      <t>コウバイブ</t>
    </rPh>
    <rPh sb="4" eb="6">
      <t>ジドウ</t>
    </rPh>
    <rPh sb="6" eb="8">
      <t>テンキ</t>
    </rPh>
    <phoneticPr fontId="1"/>
  </si>
  <si>
    <t>購買部⑩自動転記</t>
    <rPh sb="0" eb="3">
      <t>コウバイブ</t>
    </rPh>
    <rPh sb="4" eb="6">
      <t>ジドウ</t>
    </rPh>
    <rPh sb="6" eb="8">
      <t>テンキ</t>
    </rPh>
    <phoneticPr fontId="1"/>
  </si>
  <si>
    <t>購買部⑪自動転記</t>
    <rPh sb="0" eb="3">
      <t>コウバイブ</t>
    </rPh>
    <rPh sb="4" eb="6">
      <t>ジドウ</t>
    </rPh>
    <rPh sb="6" eb="8">
      <t>テンキ</t>
    </rPh>
    <phoneticPr fontId="1"/>
  </si>
  <si>
    <t>集計_営業部＋購買部</t>
    <rPh sb="0" eb="2">
      <t>シュウケイ</t>
    </rPh>
    <rPh sb="3" eb="6">
      <t>エイギョウブ</t>
    </rPh>
    <rPh sb="7" eb="10">
      <t>コウバイブ</t>
    </rPh>
    <phoneticPr fontId="1"/>
  </si>
  <si>
    <t>PL_販促費</t>
    <rPh sb="3" eb="6">
      <t>ハンソクヒ</t>
    </rPh>
    <phoneticPr fontId="1"/>
  </si>
  <si>
    <t>PL_変動費</t>
    <rPh sb="3" eb="5">
      <t>ヘンドウ</t>
    </rPh>
    <rPh sb="5" eb="6">
      <t>ヒ</t>
    </rPh>
    <phoneticPr fontId="1"/>
  </si>
  <si>
    <t>⑤＋⑥＝⑦</t>
    <phoneticPr fontId="1"/>
  </si>
  <si>
    <t>①－⑦＝⑧</t>
    <phoneticPr fontId="1"/>
  </si>
  <si>
    <t>⑧</t>
    <phoneticPr fontId="1"/>
  </si>
  <si>
    <t>⑨</t>
    <phoneticPr fontId="1"/>
  </si>
  <si>
    <t>⑧÷①×100=⑨</t>
    <phoneticPr fontId="1"/>
  </si>
  <si>
    <t>⑪</t>
    <phoneticPr fontId="1"/>
  </si>
  <si>
    <t>⑫</t>
    <phoneticPr fontId="1"/>
  </si>
  <si>
    <t>⑩＋⑪＝⑫</t>
    <phoneticPr fontId="1"/>
  </si>
  <si>
    <t>⑧－⑫＝⑬</t>
    <phoneticPr fontId="1"/>
  </si>
  <si>
    <t>⑬÷①×100=⑫</t>
    <phoneticPr fontId="1"/>
  </si>
  <si>
    <t>③×④÷100＝⑤
購買部の①社内売上高へ
転記</t>
    <rPh sb="10" eb="13">
      <t>コウバイブ</t>
    </rPh>
    <rPh sb="15" eb="17">
      <t>シャナイ</t>
    </rPh>
    <rPh sb="17" eb="20">
      <t>ウリアゲダカ</t>
    </rPh>
    <rPh sb="22" eb="24">
      <t>テンキ</t>
    </rPh>
    <phoneticPr fontId="1"/>
  </si>
  <si>
    <t>営業部⑦自動転記</t>
    <rPh sb="0" eb="3">
      <t>エイギョウブ</t>
    </rPh>
    <rPh sb="4" eb="8">
      <t>ジドウテンキ</t>
    </rPh>
    <phoneticPr fontId="1"/>
  </si>
  <si>
    <t>第9-2問</t>
    <rPh sb="0" eb="1">
      <t>ダイ</t>
    </rPh>
    <rPh sb="4" eb="5">
      <t>モン</t>
    </rPh>
    <phoneticPr fontId="1"/>
  </si>
  <si>
    <t>【②予算会計システム】</t>
    <rPh sb="2" eb="4">
      <t>ヨサン</t>
    </rPh>
    <rPh sb="4" eb="6">
      <t>カイケイ</t>
    </rPh>
    <phoneticPr fontId="1"/>
  </si>
  <si>
    <t>マスタ登録</t>
    <rPh sb="3" eb="5">
      <t>トウロク</t>
    </rPh>
    <phoneticPr fontId="1"/>
  </si>
  <si>
    <t>部門マスタ</t>
    <rPh sb="0" eb="2">
      <t>ブモン</t>
    </rPh>
    <phoneticPr fontId="1"/>
  </si>
  <si>
    <t>予算会計システム_予算実務</t>
    <rPh sb="0" eb="2">
      <t>ヨサン</t>
    </rPh>
    <rPh sb="2" eb="4">
      <t>カイケイ</t>
    </rPh>
    <rPh sb="9" eb="11">
      <t>ヨサン</t>
    </rPh>
    <rPh sb="11" eb="13">
      <t>ジツム</t>
    </rPh>
    <phoneticPr fontId="1"/>
  </si>
  <si>
    <t>社内調整組織</t>
    <rPh sb="0" eb="2">
      <t>シャナイ</t>
    </rPh>
    <rPh sb="2" eb="4">
      <t>チョウセイ</t>
    </rPh>
    <rPh sb="4" eb="6">
      <t>ソシキ</t>
    </rPh>
    <phoneticPr fontId="1"/>
  </si>
  <si>
    <t>決済条件マスタ</t>
    <rPh sb="0" eb="4">
      <t>ケッサイジョウケン</t>
    </rPh>
    <phoneticPr fontId="1"/>
  </si>
  <si>
    <t>当月末締２カ月後振込入金</t>
    <rPh sb="0" eb="1">
      <t>トウ</t>
    </rPh>
    <rPh sb="1" eb="2">
      <t>ツキ</t>
    </rPh>
    <rPh sb="2" eb="3">
      <t>マツ</t>
    </rPh>
    <rPh sb="3" eb="4">
      <t>シ</t>
    </rPh>
    <rPh sb="6" eb="8">
      <t>ツキゴ</t>
    </rPh>
    <rPh sb="8" eb="10">
      <t>フリコミ</t>
    </rPh>
    <rPh sb="10" eb="12">
      <t>ニュウキン</t>
    </rPh>
    <phoneticPr fontId="1"/>
  </si>
  <si>
    <t>当月末締１カ月後振込払い</t>
    <rPh sb="0" eb="1">
      <t>トウ</t>
    </rPh>
    <rPh sb="1" eb="2">
      <t>ツキ</t>
    </rPh>
    <rPh sb="2" eb="3">
      <t>マツ</t>
    </rPh>
    <rPh sb="3" eb="4">
      <t>シ</t>
    </rPh>
    <rPh sb="6" eb="8">
      <t>ツキゴ</t>
    </rPh>
    <rPh sb="8" eb="10">
      <t>フリコミ</t>
    </rPh>
    <rPh sb="10" eb="11">
      <t>ハラ</t>
    </rPh>
    <phoneticPr fontId="1"/>
  </si>
  <si>
    <t>科目マスタ</t>
    <rPh sb="0" eb="2">
      <t>カモク</t>
    </rPh>
    <phoneticPr fontId="1"/>
  </si>
  <si>
    <t>現金預金</t>
    <rPh sb="0" eb="2">
      <t>ゲンキン</t>
    </rPh>
    <rPh sb="2" eb="4">
      <t>ヨキン</t>
    </rPh>
    <phoneticPr fontId="1"/>
  </si>
  <si>
    <t>【BS科目】</t>
    <rPh sb="3" eb="5">
      <t>カモク</t>
    </rPh>
    <phoneticPr fontId="1"/>
  </si>
  <si>
    <t>売掛金</t>
    <rPh sb="0" eb="3">
      <t>ウリカケキン</t>
    </rPh>
    <phoneticPr fontId="1"/>
  </si>
  <si>
    <t>商品</t>
    <rPh sb="0" eb="2">
      <t>ショウヒン</t>
    </rPh>
    <phoneticPr fontId="1"/>
  </si>
  <si>
    <t>買掛金</t>
    <rPh sb="0" eb="3">
      <t>カイカケキン</t>
    </rPh>
    <phoneticPr fontId="1"/>
  </si>
  <si>
    <t>借方</t>
    <rPh sb="0" eb="2">
      <t>カリカタ</t>
    </rPh>
    <phoneticPr fontId="1"/>
  </si>
  <si>
    <t>貸方</t>
    <rPh sb="0" eb="2">
      <t>カシカタ</t>
    </rPh>
    <phoneticPr fontId="1"/>
  </si>
  <si>
    <t>資本金</t>
    <rPh sb="0" eb="3">
      <t>シホンキン</t>
    </rPh>
    <phoneticPr fontId="1"/>
  </si>
  <si>
    <t>繰越利益剰余金</t>
    <rPh sb="0" eb="2">
      <t>クリコシ</t>
    </rPh>
    <rPh sb="2" eb="4">
      <t>リエキ</t>
    </rPh>
    <rPh sb="4" eb="7">
      <t>ジョウヨキン</t>
    </rPh>
    <phoneticPr fontId="1"/>
  </si>
  <si>
    <t>【PL科目】</t>
    <rPh sb="3" eb="5">
      <t>カモク</t>
    </rPh>
    <phoneticPr fontId="1"/>
  </si>
  <si>
    <t>社内売掛金</t>
    <rPh sb="0" eb="2">
      <t>シャナイ</t>
    </rPh>
    <rPh sb="2" eb="4">
      <t>ウリカケ</t>
    </rPh>
    <rPh sb="4" eb="5">
      <t>キン</t>
    </rPh>
    <phoneticPr fontId="1"/>
  </si>
  <si>
    <t>社内買掛金</t>
    <rPh sb="0" eb="2">
      <t>シャナイ</t>
    </rPh>
    <rPh sb="2" eb="5">
      <t>カイカケキン</t>
    </rPh>
    <phoneticPr fontId="1"/>
  </si>
  <si>
    <t>社内売上高</t>
    <rPh sb="0" eb="2">
      <t>シャナイ</t>
    </rPh>
    <rPh sb="2" eb="4">
      <t>ウリアゲ</t>
    </rPh>
    <rPh sb="4" eb="5">
      <t>ダカ</t>
    </rPh>
    <phoneticPr fontId="1"/>
  </si>
  <si>
    <t>売上原価</t>
    <rPh sb="0" eb="2">
      <t>ウリアゲ</t>
    </rPh>
    <rPh sb="2" eb="4">
      <t>ゲンカ</t>
    </rPh>
    <phoneticPr fontId="1"/>
  </si>
  <si>
    <t>千円</t>
    <rPh sb="0" eb="2">
      <t>センエン</t>
    </rPh>
    <phoneticPr fontId="1"/>
  </si>
  <si>
    <t>集計</t>
    <rPh sb="0" eb="2">
      <t>シュウケイ</t>
    </rPh>
    <phoneticPr fontId="1"/>
  </si>
  <si>
    <t>仕入高</t>
    <rPh sb="0" eb="3">
      <t>シイレダカ</t>
    </rPh>
    <phoneticPr fontId="1"/>
  </si>
  <si>
    <t>商品たな卸高の増減</t>
    <rPh sb="0" eb="2">
      <t>ショウヒン</t>
    </rPh>
    <rPh sb="4" eb="5">
      <t>オロシ</t>
    </rPh>
    <rPh sb="5" eb="6">
      <t>ダカ</t>
    </rPh>
    <rPh sb="7" eb="9">
      <t>ゾウゲン</t>
    </rPh>
    <phoneticPr fontId="1"/>
  </si>
  <si>
    <t>資産</t>
    <rPh sb="0" eb="2">
      <t>シサン</t>
    </rPh>
    <phoneticPr fontId="1"/>
  </si>
  <si>
    <t>負債</t>
    <rPh sb="0" eb="2">
      <t>フサイ</t>
    </rPh>
    <phoneticPr fontId="1"/>
  </si>
  <si>
    <t>純資産</t>
    <rPh sb="0" eb="3">
      <t>ジュンシサン</t>
    </rPh>
    <phoneticPr fontId="1"/>
  </si>
  <si>
    <t>負債及び純資産</t>
    <rPh sb="0" eb="2">
      <t>フサイ</t>
    </rPh>
    <rPh sb="2" eb="3">
      <t>オヨ</t>
    </rPh>
    <rPh sb="4" eb="7">
      <t>ジュンシサン</t>
    </rPh>
    <phoneticPr fontId="1"/>
  </si>
  <si>
    <t>部門利益</t>
    <rPh sb="0" eb="4">
      <t>ブモンリエキ</t>
    </rPh>
    <phoneticPr fontId="1"/>
  </si>
  <si>
    <t>商品売上高</t>
    <rPh sb="0" eb="2">
      <t>ショウヒン</t>
    </rPh>
    <rPh sb="2" eb="5">
      <t>ウリアゲダカ</t>
    </rPh>
    <phoneticPr fontId="1"/>
  </si>
  <si>
    <t>変動販売費</t>
    <rPh sb="0" eb="2">
      <t>ヘンドウ</t>
    </rPh>
    <rPh sb="2" eb="5">
      <t>ハンバイヒ</t>
    </rPh>
    <phoneticPr fontId="1"/>
  </si>
  <si>
    <t>粗利益</t>
    <rPh sb="0" eb="3">
      <t>ソリエキ</t>
    </rPh>
    <phoneticPr fontId="1"/>
  </si>
  <si>
    <t>固定費用</t>
    <rPh sb="0" eb="4">
      <t>コテイヒヨウ</t>
    </rPh>
    <phoneticPr fontId="1"/>
  </si>
  <si>
    <t>【CF科目】</t>
    <rPh sb="3" eb="5">
      <t>カモク</t>
    </rPh>
    <phoneticPr fontId="1"/>
  </si>
  <si>
    <t>税引前当期純利益</t>
    <rPh sb="0" eb="3">
      <t>ゼイビキマエ</t>
    </rPh>
    <rPh sb="3" eb="8">
      <t>トウキジュンリエキ</t>
    </rPh>
    <phoneticPr fontId="1"/>
  </si>
  <si>
    <t>売上債権の増減額</t>
    <rPh sb="0" eb="2">
      <t>ウリアゲ</t>
    </rPh>
    <rPh sb="2" eb="4">
      <t>サイケン</t>
    </rPh>
    <rPh sb="5" eb="8">
      <t>ゾウゲンガク</t>
    </rPh>
    <phoneticPr fontId="1"/>
  </si>
  <si>
    <t>社内売上債権の増減額</t>
    <rPh sb="0" eb="2">
      <t>シャナイ</t>
    </rPh>
    <rPh sb="2" eb="4">
      <t>ウリアゲ</t>
    </rPh>
    <rPh sb="4" eb="6">
      <t>サイケン</t>
    </rPh>
    <rPh sb="7" eb="10">
      <t>ゾウゲンガク</t>
    </rPh>
    <phoneticPr fontId="1"/>
  </si>
  <si>
    <t>商品たな卸高の増減額</t>
    <rPh sb="0" eb="2">
      <t>ショウヒン</t>
    </rPh>
    <rPh sb="4" eb="5">
      <t>オロシ</t>
    </rPh>
    <rPh sb="5" eb="6">
      <t>ダカ</t>
    </rPh>
    <rPh sb="7" eb="10">
      <t>ゾウゲンガク</t>
    </rPh>
    <phoneticPr fontId="1"/>
  </si>
  <si>
    <t>仕入債務の増減額</t>
    <rPh sb="0" eb="2">
      <t>シイレ</t>
    </rPh>
    <rPh sb="2" eb="4">
      <t>サイム</t>
    </rPh>
    <rPh sb="5" eb="8">
      <t>ゾウゲンガク</t>
    </rPh>
    <phoneticPr fontId="1"/>
  </si>
  <si>
    <t>社内仕入債務の増減額</t>
    <rPh sb="0" eb="2">
      <t>シャナイ</t>
    </rPh>
    <rPh sb="2" eb="4">
      <t>シイレ</t>
    </rPh>
    <rPh sb="4" eb="6">
      <t>サイム</t>
    </rPh>
    <rPh sb="7" eb="10">
      <t>ゾウゲンガク</t>
    </rPh>
    <phoneticPr fontId="1"/>
  </si>
  <si>
    <t>営業活動によるキャッシュ・フロー</t>
    <rPh sb="0" eb="2">
      <t>エイギョウ</t>
    </rPh>
    <rPh sb="2" eb="4">
      <t>カツドウ</t>
    </rPh>
    <phoneticPr fontId="1"/>
  </si>
  <si>
    <t>投資活動によるキャッシュ・フロー</t>
    <rPh sb="0" eb="2">
      <t>トウシ</t>
    </rPh>
    <rPh sb="2" eb="4">
      <t>カツドウ</t>
    </rPh>
    <phoneticPr fontId="1"/>
  </si>
  <si>
    <t>財務活動によるキャッシュ・フロー</t>
    <rPh sb="0" eb="2">
      <t>ザイム</t>
    </rPh>
    <rPh sb="2" eb="4">
      <t>カツドウ</t>
    </rPh>
    <phoneticPr fontId="1"/>
  </si>
  <si>
    <t>現金及び現金同等物の換算差額</t>
    <rPh sb="0" eb="2">
      <t>ゲンキン</t>
    </rPh>
    <rPh sb="2" eb="3">
      <t>オヨ</t>
    </rPh>
    <rPh sb="4" eb="6">
      <t>ゲンキン</t>
    </rPh>
    <rPh sb="6" eb="9">
      <t>ドウトウブツ</t>
    </rPh>
    <rPh sb="10" eb="14">
      <t>カンザンサガク</t>
    </rPh>
    <phoneticPr fontId="1"/>
  </si>
  <si>
    <t>現金及び現金同等物の増減額</t>
    <rPh sb="0" eb="2">
      <t>ゲンキン</t>
    </rPh>
    <rPh sb="2" eb="3">
      <t>オヨ</t>
    </rPh>
    <rPh sb="4" eb="6">
      <t>ゲンキン</t>
    </rPh>
    <rPh sb="6" eb="9">
      <t>ドウトウブツ</t>
    </rPh>
    <rPh sb="10" eb="13">
      <t>ゾウゲンガク</t>
    </rPh>
    <phoneticPr fontId="1"/>
  </si>
  <si>
    <t>現金及び現金同等物の期首残高</t>
    <rPh sb="0" eb="2">
      <t>ゲンキン</t>
    </rPh>
    <rPh sb="2" eb="3">
      <t>オヨ</t>
    </rPh>
    <rPh sb="4" eb="6">
      <t>ゲンキン</t>
    </rPh>
    <rPh sb="6" eb="9">
      <t>ドウトウブツ</t>
    </rPh>
    <rPh sb="10" eb="12">
      <t>キシュ</t>
    </rPh>
    <rPh sb="12" eb="14">
      <t>ザンダカ</t>
    </rPh>
    <phoneticPr fontId="1"/>
  </si>
  <si>
    <t>現金及び現金同等物の期末残高</t>
    <rPh sb="0" eb="2">
      <t>ゲンキン</t>
    </rPh>
    <rPh sb="2" eb="3">
      <t>オヨ</t>
    </rPh>
    <rPh sb="4" eb="6">
      <t>ゲンキン</t>
    </rPh>
    <rPh sb="6" eb="9">
      <t>ドウトウブツ</t>
    </rPh>
    <rPh sb="10" eb="12">
      <t>キマツ</t>
    </rPh>
    <rPh sb="12" eb="14">
      <t>ザンダカ</t>
    </rPh>
    <phoneticPr fontId="1"/>
  </si>
  <si>
    <t>【月次資金計画科目】</t>
    <rPh sb="1" eb="3">
      <t>ゲツジ</t>
    </rPh>
    <rPh sb="3" eb="5">
      <t>シキン</t>
    </rPh>
    <rPh sb="5" eb="7">
      <t>ケイカク</t>
    </rPh>
    <rPh sb="7" eb="9">
      <t>カモク</t>
    </rPh>
    <phoneticPr fontId="1"/>
  </si>
  <si>
    <t>繰越資金</t>
    <rPh sb="0" eb="2">
      <t>クリコシ</t>
    </rPh>
    <rPh sb="2" eb="4">
      <t>シキン</t>
    </rPh>
    <phoneticPr fontId="1"/>
  </si>
  <si>
    <t>資金収支</t>
    <rPh sb="0" eb="2">
      <t>シキン</t>
    </rPh>
    <rPh sb="2" eb="4">
      <t>シュウシ</t>
    </rPh>
    <phoneticPr fontId="1"/>
  </si>
  <si>
    <t>資金収入</t>
    <rPh sb="0" eb="2">
      <t>シキン</t>
    </rPh>
    <rPh sb="2" eb="4">
      <t>シュウニュウ</t>
    </rPh>
    <phoneticPr fontId="1"/>
  </si>
  <si>
    <t>売上収入</t>
    <rPh sb="0" eb="2">
      <t>ウリアゲ</t>
    </rPh>
    <rPh sb="2" eb="4">
      <t>シュウニュウ</t>
    </rPh>
    <phoneticPr fontId="1"/>
  </si>
  <si>
    <t>仕入支出</t>
    <rPh sb="0" eb="2">
      <t>シイレ</t>
    </rPh>
    <rPh sb="2" eb="4">
      <t>シシュツ</t>
    </rPh>
    <phoneticPr fontId="1"/>
  </si>
  <si>
    <t>借方</t>
    <rPh sb="0" eb="1">
      <t>カ</t>
    </rPh>
    <rPh sb="1" eb="2">
      <t>カタ</t>
    </rPh>
    <phoneticPr fontId="1"/>
  </si>
  <si>
    <t>人件費支出</t>
    <rPh sb="0" eb="3">
      <t>ジンケンヒ</t>
    </rPh>
    <rPh sb="3" eb="5">
      <t>シシュツ</t>
    </rPh>
    <phoneticPr fontId="1"/>
  </si>
  <si>
    <t>販促費支出</t>
    <rPh sb="0" eb="3">
      <t>ハンソクヒ</t>
    </rPh>
    <rPh sb="3" eb="5">
      <t>シシュツ</t>
    </rPh>
    <phoneticPr fontId="1"/>
  </si>
  <si>
    <t>固定管理費支出</t>
    <rPh sb="0" eb="2">
      <t>コテイ</t>
    </rPh>
    <rPh sb="2" eb="5">
      <t>カンリヒ</t>
    </rPh>
    <rPh sb="5" eb="7">
      <t>シシュツ</t>
    </rPh>
    <phoneticPr fontId="1"/>
  </si>
  <si>
    <t>資金支出</t>
    <rPh sb="0" eb="2">
      <t>シキン</t>
    </rPh>
    <rPh sb="2" eb="4">
      <t>シシュツ</t>
    </rPh>
    <phoneticPr fontId="1"/>
  </si>
  <si>
    <t>＜PL型_資金計画科目＞</t>
    <rPh sb="3" eb="4">
      <t>カタ</t>
    </rPh>
    <rPh sb="5" eb="7">
      <t>シキン</t>
    </rPh>
    <rPh sb="7" eb="9">
      <t>ケイカク</t>
    </rPh>
    <rPh sb="9" eb="11">
      <t>カモク</t>
    </rPh>
    <phoneticPr fontId="1"/>
  </si>
  <si>
    <t>＜BS型_資金計画科目＞</t>
    <rPh sb="3" eb="4">
      <t>カタ</t>
    </rPh>
    <rPh sb="5" eb="7">
      <t>シキン</t>
    </rPh>
    <rPh sb="7" eb="9">
      <t>ケイカク</t>
    </rPh>
    <rPh sb="9" eb="11">
      <t>カモク</t>
    </rPh>
    <phoneticPr fontId="1"/>
  </si>
  <si>
    <t>年度繰越</t>
    <rPh sb="0" eb="2">
      <t>ネンド</t>
    </rPh>
    <rPh sb="2" eb="4">
      <t>クリコシ</t>
    </rPh>
    <phoneticPr fontId="1"/>
  </si>
  <si>
    <t>〇</t>
    <phoneticPr fontId="1"/>
  </si>
  <si>
    <t>【非会計数値科目】</t>
    <rPh sb="1" eb="6">
      <t>ヒカイケイスウチ</t>
    </rPh>
    <rPh sb="6" eb="8">
      <t>カモク</t>
    </rPh>
    <phoneticPr fontId="1"/>
  </si>
  <si>
    <t>＜BS型_非会計数値科目＞</t>
    <rPh sb="3" eb="4">
      <t>カタ</t>
    </rPh>
    <rPh sb="5" eb="10">
      <t>ヒカイケイスウチ</t>
    </rPh>
    <rPh sb="10" eb="12">
      <t>カモク</t>
    </rPh>
    <phoneticPr fontId="1"/>
  </si>
  <si>
    <t>商品在庫数</t>
    <rPh sb="0" eb="2">
      <t>ショウヒン</t>
    </rPh>
    <rPh sb="2" eb="5">
      <t>ザイコスウ</t>
    </rPh>
    <phoneticPr fontId="1"/>
  </si>
  <si>
    <t>商品在庫数の増加理由_仕入</t>
    <rPh sb="0" eb="2">
      <t>ショウヒン</t>
    </rPh>
    <rPh sb="2" eb="4">
      <t>ザイコ</t>
    </rPh>
    <rPh sb="4" eb="5">
      <t>スウ</t>
    </rPh>
    <rPh sb="6" eb="8">
      <t>ゾウカ</t>
    </rPh>
    <rPh sb="8" eb="10">
      <t>リユウ</t>
    </rPh>
    <rPh sb="11" eb="13">
      <t>シイレ</t>
    </rPh>
    <phoneticPr fontId="1"/>
  </si>
  <si>
    <t>商品在庫数の減少理由_出荷</t>
    <rPh sb="0" eb="2">
      <t>ショウヒン</t>
    </rPh>
    <rPh sb="2" eb="5">
      <t>ザイコスウ</t>
    </rPh>
    <rPh sb="6" eb="8">
      <t>ゲンショウ</t>
    </rPh>
    <rPh sb="8" eb="10">
      <t>リユウ</t>
    </rPh>
    <rPh sb="11" eb="13">
      <t>シュッカ</t>
    </rPh>
    <phoneticPr fontId="1"/>
  </si>
  <si>
    <t>販売数量</t>
    <rPh sb="0" eb="4">
      <t>ハンバイスウリョウ</t>
    </rPh>
    <phoneticPr fontId="1"/>
  </si>
  <si>
    <t>販売数量の増加理由_売上</t>
    <rPh sb="0" eb="4">
      <t>ハンバイスウリョウ</t>
    </rPh>
    <rPh sb="5" eb="7">
      <t>ゾウカ</t>
    </rPh>
    <rPh sb="7" eb="9">
      <t>リユウ</t>
    </rPh>
    <rPh sb="10" eb="12">
      <t>ウリアゲ</t>
    </rPh>
    <phoneticPr fontId="1"/>
  </si>
  <si>
    <t>販売数量の減少理由_キャンセル</t>
    <rPh sb="0" eb="4">
      <t>ハンバイスウリョウ</t>
    </rPh>
    <rPh sb="5" eb="7">
      <t>ゲンショウ</t>
    </rPh>
    <rPh sb="7" eb="9">
      <t>リユウ</t>
    </rPh>
    <phoneticPr fontId="1"/>
  </si>
  <si>
    <t>仕入数量</t>
    <rPh sb="0" eb="2">
      <t>シイレ</t>
    </rPh>
    <rPh sb="2" eb="4">
      <t>スウリョウ</t>
    </rPh>
    <phoneticPr fontId="1"/>
  </si>
  <si>
    <t>基軸勘定は借方固定</t>
    <rPh sb="0" eb="2">
      <t>キジク</t>
    </rPh>
    <rPh sb="2" eb="4">
      <t>カンジョウ</t>
    </rPh>
    <rPh sb="5" eb="7">
      <t>カリカタ</t>
    </rPh>
    <rPh sb="7" eb="9">
      <t>コテイ</t>
    </rPh>
    <phoneticPr fontId="1"/>
  </si>
  <si>
    <t>仕入数量の増加理由_仕入</t>
    <rPh sb="0" eb="2">
      <t>シイレ</t>
    </rPh>
    <rPh sb="2" eb="4">
      <t>スウリョウ</t>
    </rPh>
    <rPh sb="5" eb="7">
      <t>ゾウカ</t>
    </rPh>
    <rPh sb="7" eb="9">
      <t>リユウ</t>
    </rPh>
    <rPh sb="10" eb="12">
      <t>シイレ</t>
    </rPh>
    <phoneticPr fontId="1"/>
  </si>
  <si>
    <t>仕入数量の減少理由_キャンセル</t>
    <rPh sb="0" eb="2">
      <t>シイレ</t>
    </rPh>
    <rPh sb="2" eb="4">
      <t>スウリョウ</t>
    </rPh>
    <rPh sb="5" eb="7">
      <t>ゲンショウ</t>
    </rPh>
    <rPh sb="7" eb="9">
      <t>リユウ</t>
    </rPh>
    <phoneticPr fontId="1"/>
  </si>
  <si>
    <t>【計算科目】</t>
    <rPh sb="1" eb="3">
      <t>ケイサン</t>
    </rPh>
    <rPh sb="3" eb="5">
      <t>カモク</t>
    </rPh>
    <phoneticPr fontId="1"/>
  </si>
  <si>
    <t>計算</t>
    <rPh sb="0" eb="2">
      <t>ケイサン</t>
    </rPh>
    <phoneticPr fontId="1"/>
  </si>
  <si>
    <t>【計算定義】</t>
    <rPh sb="1" eb="3">
      <t>ケイサン</t>
    </rPh>
    <rPh sb="3" eb="5">
      <t>テイギ</t>
    </rPh>
    <phoneticPr fontId="1"/>
  </si>
  <si>
    <t>平均仕入単価</t>
    <rPh sb="0" eb="2">
      <t>ヘイキン</t>
    </rPh>
    <rPh sb="2" eb="4">
      <t>シイレ</t>
    </rPh>
    <rPh sb="4" eb="6">
      <t>タンカ</t>
    </rPh>
    <phoneticPr fontId="1"/>
  </si>
  <si>
    <t>当月分当月振込支払</t>
    <rPh sb="0" eb="3">
      <t>トウゲツブン</t>
    </rPh>
    <rPh sb="3" eb="5">
      <t>トウゲツ</t>
    </rPh>
    <rPh sb="5" eb="7">
      <t>フリコミ</t>
    </rPh>
    <rPh sb="7" eb="9">
      <t>シハライ</t>
    </rPh>
    <phoneticPr fontId="1"/>
  </si>
  <si>
    <t>＝</t>
    <phoneticPr fontId="1"/>
  </si>
  <si>
    <t>÷</t>
    <phoneticPr fontId="1"/>
  </si>
  <si>
    <t>仕入高</t>
    <rPh sb="0" eb="2">
      <t>シイレ</t>
    </rPh>
    <rPh sb="2" eb="3">
      <t>ダカ</t>
    </rPh>
    <phoneticPr fontId="1"/>
  </si>
  <si>
    <t>限界利益率</t>
    <rPh sb="0" eb="4">
      <t>ゲンカイリエキ</t>
    </rPh>
    <rPh sb="4" eb="5">
      <t>リツ</t>
    </rPh>
    <phoneticPr fontId="1"/>
  </si>
  <si>
    <t>×</t>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</si>
  <si>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購買部がプロフィットセンター化した場合の予算会計システムを利用した場合の</t>
    </r>
    <r>
      <rPr>
        <b/>
        <sz val="14"/>
        <color rgb="FFFF0000"/>
        <rFont val="メイリオ"/>
        <family val="3"/>
        <charset val="128"/>
      </rPr>
      <t>部門マスタと科目階層マスタを定義しなさい。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6">
      <t>ヨサンカイケイ</t>
    </rPh>
    <rPh sb="271" eb="273">
      <t>リヨウ</t>
    </rPh>
    <rPh sb="275" eb="277">
      <t>バアイ</t>
    </rPh>
    <rPh sb="278" eb="280">
      <t>ブモン</t>
    </rPh>
    <rPh sb="284" eb="286">
      <t>カモク</t>
    </rPh>
    <rPh sb="286" eb="288">
      <t>カイソウ</t>
    </rPh>
    <rPh sb="292" eb="294">
      <t>テイギ</t>
    </rPh>
    <phoneticPr fontId="1"/>
  </si>
  <si>
    <t>入力画面→予算仕訳</t>
    <rPh sb="0" eb="4">
      <t>ニュウリョクガメン</t>
    </rPh>
    <rPh sb="5" eb="7">
      <t>ヨサン</t>
    </rPh>
    <rPh sb="7" eb="9">
      <t>シワケ</t>
    </rPh>
    <phoneticPr fontId="1"/>
  </si>
  <si>
    <t>【入力画面】月次部門別損益計画</t>
    <rPh sb="1" eb="3">
      <t>ニュウリョク</t>
    </rPh>
    <rPh sb="3" eb="5">
      <t>ガメン</t>
    </rPh>
    <rPh sb="6" eb="8">
      <t>ゲツジ</t>
    </rPh>
    <rPh sb="8" eb="11">
      <t>ブモンベツ</t>
    </rPh>
    <rPh sb="11" eb="13">
      <t>ソンエキ</t>
    </rPh>
    <rPh sb="13" eb="15">
      <t>ケイカク</t>
    </rPh>
    <phoneticPr fontId="1"/>
  </si>
  <si>
    <t>部門</t>
    <rPh sb="0" eb="2">
      <t>ブモン</t>
    </rPh>
    <phoneticPr fontId="1"/>
  </si>
  <si>
    <t>⑤＋⑦＝⑧</t>
    <phoneticPr fontId="1"/>
  </si>
  <si>
    <t>予算組織</t>
    <rPh sb="0" eb="2">
      <t>ヨサン</t>
    </rPh>
    <rPh sb="2" eb="4">
      <t>ソシキ</t>
    </rPh>
    <phoneticPr fontId="1"/>
  </si>
  <si>
    <t>⑤-1</t>
    <phoneticPr fontId="1"/>
  </si>
  <si>
    <t>③×④÷100＝⑤-1
購買部より社内仕入高</t>
    <rPh sb="12" eb="15">
      <t>コウバイブ</t>
    </rPh>
    <rPh sb="17" eb="19">
      <t>シャナイ</t>
    </rPh>
    <rPh sb="19" eb="21">
      <t>シイレ</t>
    </rPh>
    <rPh sb="21" eb="22">
      <t>ダカ</t>
    </rPh>
    <phoneticPr fontId="1"/>
  </si>
  <si>
    <t>⑤-2</t>
    <phoneticPr fontId="1"/>
  </si>
  <si>
    <t>⑤-1=⑤-2
購買部の社内売上高計上</t>
    <rPh sb="8" eb="11">
      <t>コウバイブ</t>
    </rPh>
    <rPh sb="12" eb="14">
      <t>シャナイ</t>
    </rPh>
    <rPh sb="14" eb="17">
      <t>ウリアゲダカ</t>
    </rPh>
    <rPh sb="17" eb="19">
      <t>ケイジョウ</t>
    </rPh>
    <phoneticPr fontId="1"/>
  </si>
  <si>
    <t>社内売掛金と社内買掛金
の相殺</t>
    <rPh sb="0" eb="2">
      <t>シャナイ</t>
    </rPh>
    <rPh sb="2" eb="5">
      <t>ウリカケキン</t>
    </rPh>
    <rPh sb="6" eb="8">
      <t>シャナイ</t>
    </rPh>
    <rPh sb="8" eb="11">
      <t>カイカケキン</t>
    </rPh>
    <rPh sb="13" eb="15">
      <t>ソウサイ</t>
    </rPh>
    <phoneticPr fontId="1"/>
  </si>
  <si>
    <t>⑤-1＋⑦＝⑧</t>
    <phoneticPr fontId="1"/>
  </si>
  <si>
    <t>決済条件</t>
    <rPh sb="0" eb="4">
      <t>ケッサイジョウケン</t>
    </rPh>
    <phoneticPr fontId="1"/>
  </si>
  <si>
    <t>当月末締２カ月後
振込入金</t>
    <phoneticPr fontId="1"/>
  </si>
  <si>
    <t>当月末締１カ月後振込払い</t>
    <phoneticPr fontId="1"/>
  </si>
  <si>
    <t>当月分当月
振込支払</t>
    <phoneticPr fontId="1"/>
  </si>
  <si>
    <t>計上_予算仕訳</t>
    <rPh sb="0" eb="2">
      <t>ケイジョウ</t>
    </rPh>
    <rPh sb="3" eb="5">
      <t>ヨサン</t>
    </rPh>
    <rPh sb="5" eb="7">
      <t>シワケ</t>
    </rPh>
    <phoneticPr fontId="1"/>
  </si>
  <si>
    <t>決済_予算仕訳</t>
    <rPh sb="0" eb="2">
      <t>ケッサイ</t>
    </rPh>
    <rPh sb="3" eb="5">
      <t>ヨサン</t>
    </rPh>
    <rPh sb="5" eb="7">
      <t>シワケ</t>
    </rPh>
    <phoneticPr fontId="1"/>
  </si>
  <si>
    <t>貸方</t>
    <rPh sb="0" eb="1">
      <t>カシ</t>
    </rPh>
    <rPh sb="1" eb="2">
      <t>カタ</t>
    </rPh>
    <phoneticPr fontId="1"/>
  </si>
  <si>
    <t>科目</t>
    <rPh sb="0" eb="2">
      <t>カモク</t>
    </rPh>
    <phoneticPr fontId="1"/>
  </si>
  <si>
    <t>日付</t>
    <rPh sb="0" eb="1">
      <t>ニチ</t>
    </rPh>
    <rPh sb="1" eb="2">
      <t>ツ</t>
    </rPh>
    <phoneticPr fontId="1"/>
  </si>
  <si>
    <t>4/30</t>
    <phoneticPr fontId="1"/>
  </si>
  <si>
    <t>仮受消費税等</t>
    <rPh sb="0" eb="2">
      <t>カリウケ</t>
    </rPh>
    <rPh sb="2" eb="5">
      <t>ショウヒゼイ</t>
    </rPh>
    <rPh sb="5" eb="6">
      <t>ナド</t>
    </rPh>
    <phoneticPr fontId="1"/>
  </si>
  <si>
    <t>６/30</t>
    <phoneticPr fontId="1"/>
  </si>
  <si>
    <t>社内売掛金</t>
    <rPh sb="2" eb="5">
      <t>ウリカケキン</t>
    </rPh>
    <phoneticPr fontId="1"/>
  </si>
  <si>
    <t>⑤-4</t>
    <phoneticPr fontId="1"/>
  </si>
  <si>
    <t>⑤-1=⑤-4
社内売掛金と社内買掛金の相殺</t>
    <rPh sb="8" eb="10">
      <t>シャナイ</t>
    </rPh>
    <rPh sb="10" eb="13">
      <t>ウリカケキン</t>
    </rPh>
    <rPh sb="14" eb="16">
      <t>シャナイ</t>
    </rPh>
    <rPh sb="16" eb="19">
      <t>カイカケキン</t>
    </rPh>
    <rPh sb="20" eb="22">
      <t>ソウサイ</t>
    </rPh>
    <phoneticPr fontId="1"/>
  </si>
  <si>
    <t>⑤-3</t>
    <phoneticPr fontId="1"/>
  </si>
  <si>
    <t>社内売上高と社内仕入高
の相殺</t>
    <rPh sb="0" eb="2">
      <t>シャナイ</t>
    </rPh>
    <rPh sb="2" eb="5">
      <t>ウリアゲダカ</t>
    </rPh>
    <rPh sb="6" eb="8">
      <t>シャナイ</t>
    </rPh>
    <rPh sb="8" eb="10">
      <t>シイレ</t>
    </rPh>
    <rPh sb="10" eb="11">
      <t>ダカ</t>
    </rPh>
    <rPh sb="13" eb="15">
      <t>ソウサイ</t>
    </rPh>
    <phoneticPr fontId="1"/>
  </si>
  <si>
    <t>⑤-1=⑤-3
社内仕入高と社内売上高の相殺</t>
    <rPh sb="8" eb="10">
      <t>シャナイ</t>
    </rPh>
    <rPh sb="10" eb="13">
      <t>シイレダカ</t>
    </rPh>
    <rPh sb="14" eb="16">
      <t>シャナイ</t>
    </rPh>
    <rPh sb="16" eb="19">
      <t>ウリアゲダカ</t>
    </rPh>
    <rPh sb="20" eb="22">
      <t>ソウサイ</t>
    </rPh>
    <phoneticPr fontId="1"/>
  </si>
  <si>
    <t>社内仕入高</t>
    <rPh sb="0" eb="2">
      <t>シャナイ</t>
    </rPh>
    <rPh sb="2" eb="5">
      <t>シイレダカ</t>
    </rPh>
    <phoneticPr fontId="1"/>
  </si>
  <si>
    <t>販促費（課税）</t>
    <rPh sb="0" eb="3">
      <t>ハンソクヒ</t>
    </rPh>
    <rPh sb="4" eb="6">
      <t>カゼイ</t>
    </rPh>
    <phoneticPr fontId="1"/>
  </si>
  <si>
    <t>固定販管費（課税）</t>
    <rPh sb="0" eb="2">
      <t>コテイ</t>
    </rPh>
    <rPh sb="2" eb="5">
      <t>ハンカンヒ</t>
    </rPh>
    <rPh sb="6" eb="8">
      <t>カゼイ</t>
    </rPh>
    <phoneticPr fontId="1"/>
  </si>
  <si>
    <t>人件費（非課税）</t>
    <rPh sb="0" eb="3">
      <t>ジンケンヒ</t>
    </rPh>
    <rPh sb="4" eb="7">
      <t>ヒカゼイ</t>
    </rPh>
    <phoneticPr fontId="1"/>
  </si>
  <si>
    <t>仮払消費税等</t>
    <rPh sb="0" eb="2">
      <t>カリバライ</t>
    </rPh>
    <rPh sb="2" eb="5">
      <t>ショウヒゼイ</t>
    </rPh>
    <rPh sb="5" eb="6">
      <t>ナド</t>
    </rPh>
    <phoneticPr fontId="1"/>
  </si>
  <si>
    <t>5/31</t>
    <phoneticPr fontId="1"/>
  </si>
  <si>
    <t>未払金</t>
    <rPh sb="0" eb="2">
      <t>ミハラ</t>
    </rPh>
    <rPh sb="2" eb="3">
      <t>キン</t>
    </rPh>
    <phoneticPr fontId="1"/>
  </si>
  <si>
    <t>未払金</t>
    <rPh sb="0" eb="3">
      <t>ミハライキン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</si>
</sst>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quot;No.&quot;#"/>
    <numFmt numFmtId="178" formatCode="#,##0.0;&quot;△ &quot;#,##0.0"/>
    <numFmt numFmtId="179" formatCode="#,##0.0_ "/>
  </numFmts>
  <fonts count="23"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1"/>
      <color theme="1"/>
      <name val="メイリオ"/>
      <family val="3"/>
      <charset val="128"/>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96">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8" fontId="8" fillId="0" borderId="1" xfId="0" applyNumberFormat="1" applyFont="1" applyBorder="1">
      <alignment vertical="center"/>
    </xf>
    <xf numFmtId="0" fontId="8" fillId="0" borderId="27" xfId="0" applyFont="1" applyBorder="1" applyAlignment="1">
      <alignment horizontal="center" vertical="center"/>
    </xf>
    <xf numFmtId="0" fontId="7" fillId="0" borderId="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3" fillId="0" borderId="11" xfId="0" applyFont="1" applyBorder="1" applyAlignment="1">
      <alignment horizontal="center" vertical="center"/>
    </xf>
    <xf numFmtId="0" fontId="7" fillId="0" borderId="1" xfId="0" applyFont="1" applyBorder="1">
      <alignment vertical="center"/>
    </xf>
    <xf numFmtId="0" fontId="3" fillId="0" borderId="1" xfId="0" applyFont="1" applyBorder="1" applyAlignment="1">
      <alignment horizontal="center" vertical="center"/>
    </xf>
    <xf numFmtId="0" fontId="3" fillId="0" borderId="1" xfId="0" applyFont="1" applyBorder="1" applyAlignment="1">
      <alignment horizontal="right" vertical="center"/>
    </xf>
    <xf numFmtId="176" fontId="3" fillId="0" borderId="1" xfId="0" applyNumberFormat="1" applyFont="1" applyBorder="1" applyAlignment="1">
      <alignment horizontal="right" vertical="center"/>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76" fontId="3" fillId="2" borderId="1" xfId="0" applyNumberFormat="1" applyFont="1" applyFill="1" applyBorder="1" applyAlignment="1">
      <alignment horizontal="right" vertical="center"/>
    </xf>
    <xf numFmtId="0" fontId="3" fillId="2" borderId="1" xfId="0" applyFont="1" applyFill="1" applyBorder="1" applyAlignment="1">
      <alignment horizontal="right" vertical="center"/>
    </xf>
    <xf numFmtId="0" fontId="3" fillId="3" borderId="1" xfId="0" applyFont="1" applyFill="1" applyBorder="1" applyAlignment="1">
      <alignment horizontal="center" vertical="center"/>
    </xf>
    <xf numFmtId="0" fontId="3" fillId="3" borderId="1" xfId="0" applyFont="1" applyFill="1" applyBorder="1" applyAlignment="1">
      <alignment horizontal="righ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8" fillId="0" borderId="18" xfId="0" applyFont="1" applyBorder="1" applyAlignment="1">
      <alignment horizontal="left" vertical="top" wrapText="1"/>
    </xf>
    <xf numFmtId="0" fontId="8" fillId="0" borderId="17" xfId="0" applyFont="1" applyBorder="1" applyAlignment="1">
      <alignment horizontal="left" vertical="top" wrapText="1"/>
    </xf>
    <xf numFmtId="0" fontId="8" fillId="0" borderId="19" xfId="0" applyFont="1" applyBorder="1" applyAlignment="1">
      <alignment horizontal="left" vertical="top" wrapText="1"/>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6" xfId="0" applyFont="1" applyFill="1" applyBorder="1" applyAlignment="1">
      <alignment horizontal="center" vertical="center"/>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1" xfId="0" applyFont="1" applyFill="1" applyBorder="1" applyAlignment="1">
      <alignment horizontal="center" vertical="center"/>
    </xf>
    <xf numFmtId="0" fontId="3" fillId="0" borderId="3" xfId="0" applyFont="1" applyBorder="1" applyAlignment="1">
      <alignment horizontal="center" vertical="center" wrapText="1"/>
    </xf>
    <xf numFmtId="0" fontId="8" fillId="0" borderId="25" xfId="0" applyFont="1" applyBorder="1" applyAlignment="1">
      <alignment horizontal="center" vertical="center"/>
    </xf>
    <xf numFmtId="0" fontId="8" fillId="0" borderId="24" xfId="0" applyFont="1" applyBorder="1" applyAlignment="1">
      <alignment horizontal="center" vertical="center"/>
    </xf>
    <xf numFmtId="0" fontId="8" fillId="0" borderId="26"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3" fillId="2" borderId="6" xfId="0" applyFont="1" applyFill="1" applyBorder="1" applyAlignment="1">
      <alignment horizontal="center" vertical="center"/>
    </xf>
    <xf numFmtId="176" fontId="3" fillId="2" borderId="5" xfId="0" applyNumberFormat="1" applyFont="1" applyFill="1" applyBorder="1" applyAlignment="1">
      <alignment horizontal="left" vertical="center"/>
    </xf>
    <xf numFmtId="176" fontId="3" fillId="2" borderId="6" xfId="0" applyNumberFormat="1" applyFont="1" applyFill="1" applyBorder="1" applyAlignment="1">
      <alignment horizontal="left" vertical="center"/>
    </xf>
    <xf numFmtId="176" fontId="3" fillId="2" borderId="7" xfId="0" applyNumberFormat="1" applyFont="1" applyFill="1" applyBorder="1" applyAlignment="1">
      <alignment horizontal="left" vertical="center"/>
    </xf>
    <xf numFmtId="176" fontId="3" fillId="2" borderId="5" xfId="0" applyNumberFormat="1" applyFont="1" applyFill="1" applyBorder="1" applyAlignment="1">
      <alignment vertical="center"/>
    </xf>
    <xf numFmtId="176" fontId="3" fillId="2" borderId="6" xfId="0" applyNumberFormat="1" applyFont="1" applyFill="1" applyBorder="1" applyAlignment="1">
      <alignment vertical="center"/>
    </xf>
    <xf numFmtId="176" fontId="3" fillId="2" borderId="7" xfId="0" applyNumberFormat="1" applyFont="1" applyFill="1" applyBorder="1" applyAlignment="1">
      <alignment vertical="center"/>
    </xf>
    <xf numFmtId="176" fontId="3" fillId="2" borderId="5" xfId="0" applyNumberFormat="1" applyFont="1" applyFill="1" applyBorder="1" applyAlignment="1">
      <alignment horizontal="center" vertical="center"/>
    </xf>
    <xf numFmtId="176" fontId="3" fillId="2" borderId="7" xfId="0" applyNumberFormat="1" applyFont="1" applyFill="1" applyBorder="1" applyAlignment="1">
      <alignment horizontal="center" vertical="center"/>
    </xf>
    <xf numFmtId="176" fontId="3" fillId="2" borderId="6" xfId="0" applyNumberFormat="1" applyFont="1" applyFill="1" applyBorder="1" applyAlignment="1">
      <alignment horizontal="center" vertical="center"/>
    </xf>
    <xf numFmtId="0" fontId="3" fillId="0" borderId="1" xfId="0" applyFont="1" applyBorder="1" applyAlignment="1">
      <alignment horizontal="center" vertical="center"/>
    </xf>
    <xf numFmtId="0" fontId="3" fillId="2" borderId="20"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 xfId="0" applyFont="1" applyFill="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3" fillId="2" borderId="3"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12" xfId="0" applyFont="1" applyBorder="1" applyAlignment="1">
      <alignment horizontal="center" vertical="center"/>
    </xf>
    <xf numFmtId="0" fontId="7" fillId="0" borderId="14" xfId="0" applyFont="1" applyBorder="1" applyAlignment="1">
      <alignment horizontal="center" vertical="center"/>
    </xf>
    <xf numFmtId="0" fontId="3" fillId="2" borderId="12" xfId="0" applyFont="1" applyFill="1" applyBorder="1" applyAlignment="1">
      <alignment horizontal="center" vertical="center" wrapText="1"/>
    </xf>
    <xf numFmtId="0" fontId="2" fillId="0" borderId="30" xfId="0" applyFont="1" applyBorder="1">
      <alignment vertical="center"/>
    </xf>
    <xf numFmtId="0" fontId="2" fillId="0" borderId="30" xfId="0" applyFont="1" applyBorder="1" applyAlignment="1">
      <alignment horizontal="center" vertical="center"/>
    </xf>
    <xf numFmtId="0" fontId="7" fillId="0" borderId="30" xfId="0" applyFont="1" applyBorder="1" applyAlignment="1">
      <alignment horizontal="center" vertical="center"/>
    </xf>
    <xf numFmtId="0" fontId="7" fillId="0" borderId="26" xfId="0" applyFont="1" applyBorder="1">
      <alignment vertical="center"/>
    </xf>
    <xf numFmtId="0" fontId="7" fillId="0" borderId="29"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176" fontId="8" fillId="0" borderId="34" xfId="0" applyNumberFormat="1" applyFont="1" applyBorder="1">
      <alignment vertical="center"/>
    </xf>
    <xf numFmtId="0" fontId="3" fillId="0" borderId="12" xfId="0" applyFont="1" applyBorder="1" applyAlignment="1">
      <alignment horizontal="center" vertical="center" wrapText="1"/>
    </xf>
    <xf numFmtId="0" fontId="3" fillId="2" borderId="31" xfId="0" applyFont="1" applyFill="1" applyBorder="1" applyAlignment="1">
      <alignment horizontal="center" vertical="center"/>
    </xf>
    <xf numFmtId="0" fontId="3" fillId="2" borderId="32" xfId="0" applyFont="1" applyFill="1" applyBorder="1" applyAlignment="1">
      <alignment horizontal="center" vertical="center"/>
    </xf>
    <xf numFmtId="0" fontId="3" fillId="2" borderId="33" xfId="0" applyFont="1" applyFill="1" applyBorder="1" applyAlignment="1">
      <alignment horizontal="center" vertical="center"/>
    </xf>
    <xf numFmtId="176" fontId="8" fillId="2" borderId="34" xfId="0" applyNumberFormat="1" applyFont="1" applyFill="1" applyBorder="1">
      <alignment vertical="center"/>
    </xf>
    <xf numFmtId="178" fontId="8" fillId="0" borderId="34" xfId="0" applyNumberFormat="1" applyFont="1" applyBorder="1">
      <alignment vertical="center"/>
    </xf>
    <xf numFmtId="0" fontId="7" fillId="0" borderId="28" xfId="0" applyFont="1" applyBorder="1" applyAlignment="1">
      <alignment horizontal="center" vertical="center"/>
    </xf>
    <xf numFmtId="176" fontId="8" fillId="10" borderId="34" xfId="0" applyNumberFormat="1" applyFont="1" applyFill="1" applyBorder="1">
      <alignment vertical="center"/>
    </xf>
    <xf numFmtId="0" fontId="8" fillId="0" borderId="31" xfId="0" applyFont="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3" fillId="0" borderId="3" xfId="0" applyFont="1" applyBorder="1">
      <alignment vertical="center"/>
    </xf>
    <xf numFmtId="0" fontId="3" fillId="0" borderId="4" xfId="0" applyFont="1" applyBorder="1">
      <alignment vertical="center"/>
    </xf>
    <xf numFmtId="0" fontId="3" fillId="0" borderId="11" xfId="0" applyFont="1" applyBorder="1">
      <alignment vertical="center"/>
    </xf>
    <xf numFmtId="176" fontId="2" fillId="0" borderId="12" xfId="0" applyNumberFormat="1" applyFont="1" applyBorder="1">
      <alignment vertical="center"/>
    </xf>
    <xf numFmtId="176" fontId="2" fillId="0" borderId="13" xfId="0" applyNumberFormat="1" applyFont="1" applyBorder="1">
      <alignment vertical="center"/>
    </xf>
    <xf numFmtId="0" fontId="8" fillId="0" borderId="0" xfId="0" applyFont="1" applyBorder="1">
      <alignment vertical="center"/>
    </xf>
    <xf numFmtId="9" fontId="22" fillId="0" borderId="0" xfId="0" applyNumberFormat="1" applyFont="1" applyBorder="1" applyAlignment="1">
      <alignment horizontal="center" vertical="center"/>
    </xf>
    <xf numFmtId="0" fontId="2" fillId="0" borderId="15" xfId="0" applyFont="1" applyBorder="1">
      <alignment vertical="center"/>
    </xf>
    <xf numFmtId="0" fontId="7" fillId="0" borderId="1" xfId="0" applyFont="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center" vertical="center"/>
    </xf>
    <xf numFmtId="0" fontId="3" fillId="0" borderId="19" xfId="0" applyFont="1" applyBorder="1" applyAlignment="1">
      <alignment horizontal="center" vertical="center"/>
    </xf>
    <xf numFmtId="0" fontId="3" fillId="2" borderId="18"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18" xfId="0" applyFont="1" applyFill="1" applyBorder="1" applyAlignment="1">
      <alignment horizontal="center" vertical="center" wrapText="1"/>
    </xf>
    <xf numFmtId="0" fontId="3" fillId="0" borderId="18" xfId="0" applyFont="1" applyBorder="1" applyAlignment="1">
      <alignment horizontal="center" vertical="center" wrapText="1"/>
    </xf>
    <xf numFmtId="0" fontId="3" fillId="0" borderId="1" xfId="0" applyFont="1" applyBorder="1" applyAlignment="1">
      <alignment horizontal="right" vertical="center"/>
    </xf>
    <xf numFmtId="176" fontId="3" fillId="0" borderId="1" xfId="0" applyNumberFormat="1" applyFont="1" applyBorder="1" applyAlignment="1">
      <alignment horizontal="right" vertical="center"/>
    </xf>
    <xf numFmtId="179" fontId="3" fillId="0" borderId="1" xfId="0" applyNumberFormat="1" applyFont="1" applyBorder="1" applyAlignment="1">
      <alignment horizontal="right"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3" fillId="0" borderId="15" xfId="0" applyFont="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election activeCell="Q7" sqref="Q7"/>
    </sheetView>
  </sheetViews>
  <sheetFormatPr defaultColWidth="8.75" defaultRowHeight="17.5" x14ac:dyDescent="0.55000000000000004"/>
  <cols>
    <col min="1" max="1" width="2.75" style="1" customWidth="1"/>
    <col min="2" max="2" width="1.83203125" style="1" customWidth="1"/>
    <col min="3" max="13" width="8.75" style="1"/>
    <col min="14" max="14" width="1.83203125" style="1" customWidth="1"/>
    <col min="15" max="16384" width="8.75" style="1"/>
  </cols>
  <sheetData>
    <row r="1" spans="2:16" ht="43.9" customHeight="1" x14ac:dyDescent="1.1499999999999999">
      <c r="B1" s="13"/>
      <c r="C1" s="67" t="s">
        <v>31</v>
      </c>
      <c r="D1" s="67"/>
      <c r="E1" s="67"/>
      <c r="F1" s="67"/>
      <c r="G1" s="67"/>
      <c r="H1" s="67"/>
      <c r="I1" s="67"/>
      <c r="J1" s="67"/>
      <c r="K1" s="67"/>
      <c r="L1" s="67"/>
      <c r="M1" s="67"/>
      <c r="N1" s="13"/>
    </row>
    <row r="2" spans="2:16" ht="31.5" x14ac:dyDescent="0.55000000000000004">
      <c r="B2" s="13"/>
      <c r="C2" s="66" t="s">
        <v>29</v>
      </c>
      <c r="D2" s="66"/>
      <c r="E2" s="66"/>
      <c r="F2" s="66"/>
      <c r="G2" s="66"/>
      <c r="H2" s="66"/>
      <c r="I2" s="66"/>
      <c r="J2" s="66"/>
      <c r="K2" s="66"/>
      <c r="L2" s="66"/>
      <c r="M2" s="66"/>
      <c r="N2" s="13"/>
    </row>
    <row r="3" spans="2:16" x14ac:dyDescent="0.55000000000000004">
      <c r="B3" s="23"/>
      <c r="C3" s="24"/>
      <c r="D3" s="24"/>
      <c r="E3" s="24"/>
      <c r="F3" s="24"/>
      <c r="G3" s="24"/>
      <c r="H3" s="24"/>
      <c r="I3" s="24"/>
      <c r="J3" s="24"/>
      <c r="K3" s="24"/>
      <c r="L3" s="24"/>
      <c r="M3" s="24"/>
      <c r="N3" s="25"/>
    </row>
    <row r="4" spans="2:16" ht="80.650000000000006" customHeight="1" x14ac:dyDescent="0.6">
      <c r="B4" s="26"/>
      <c r="C4" s="68" t="s">
        <v>32</v>
      </c>
      <c r="D4" s="69"/>
      <c r="E4" s="69"/>
      <c r="F4" s="69"/>
      <c r="G4" s="69"/>
      <c r="H4" s="69"/>
      <c r="I4" s="69"/>
      <c r="J4" s="69"/>
      <c r="K4" s="69"/>
      <c r="L4" s="69"/>
      <c r="M4" s="69"/>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33</v>
      </c>
      <c r="D6" s="21"/>
      <c r="E6" s="21"/>
      <c r="F6" s="21"/>
      <c r="G6" s="21"/>
      <c r="H6" s="21"/>
      <c r="I6" s="21"/>
      <c r="J6" s="21"/>
      <c r="K6" s="21"/>
      <c r="L6" s="21"/>
      <c r="M6" s="21"/>
      <c r="N6" s="22"/>
    </row>
    <row r="7" spans="2:16" ht="250.9" customHeight="1" x14ac:dyDescent="0.55000000000000004">
      <c r="B7" s="14"/>
      <c r="C7" s="70" t="s">
        <v>36</v>
      </c>
      <c r="D7" s="71"/>
      <c r="E7" s="71"/>
      <c r="F7" s="71"/>
      <c r="G7" s="71"/>
      <c r="H7" s="71"/>
      <c r="I7" s="71"/>
      <c r="J7" s="71"/>
      <c r="K7" s="71"/>
      <c r="L7" s="71"/>
      <c r="M7" s="71"/>
      <c r="N7" s="16"/>
    </row>
    <row r="8" spans="2:16" ht="331.15" customHeight="1" x14ac:dyDescent="0.55000000000000004">
      <c r="B8" s="14"/>
      <c r="C8" s="70" t="s">
        <v>37</v>
      </c>
      <c r="D8" s="70"/>
      <c r="E8" s="70"/>
      <c r="F8" s="70"/>
      <c r="G8" s="70"/>
      <c r="H8" s="70"/>
      <c r="I8" s="70"/>
      <c r="J8" s="70"/>
      <c r="K8" s="70"/>
      <c r="L8" s="70"/>
      <c r="M8" s="70"/>
      <c r="N8" s="16"/>
    </row>
    <row r="9" spans="2:16" ht="22.5" x14ac:dyDescent="0.55000000000000004">
      <c r="B9" s="19"/>
      <c r="C9" s="20" t="s">
        <v>30</v>
      </c>
      <c r="D9" s="21"/>
      <c r="E9" s="21"/>
      <c r="F9" s="21"/>
      <c r="G9" s="21"/>
      <c r="H9" s="21"/>
      <c r="I9" s="21"/>
      <c r="J9" s="21"/>
      <c r="K9" s="21"/>
      <c r="L9" s="21"/>
      <c r="M9" s="21"/>
      <c r="N9" s="22"/>
    </row>
    <row r="10" spans="2:16" ht="409.6" customHeight="1" x14ac:dyDescent="0.55000000000000004">
      <c r="B10" s="14"/>
      <c r="C10" s="70" t="s">
        <v>38</v>
      </c>
      <c r="D10" s="71"/>
      <c r="E10" s="71"/>
      <c r="F10" s="71"/>
      <c r="G10" s="71"/>
      <c r="H10" s="71"/>
      <c r="I10" s="71"/>
      <c r="J10" s="71"/>
      <c r="K10" s="71"/>
      <c r="L10" s="71"/>
      <c r="M10" s="71"/>
      <c r="N10" s="16"/>
    </row>
    <row r="11" spans="2:16" ht="139.9" customHeight="1" x14ac:dyDescent="0.55000000000000004">
      <c r="B11" s="17"/>
      <c r="C11" s="64" t="s">
        <v>39</v>
      </c>
      <c r="D11" s="65"/>
      <c r="E11" s="65"/>
      <c r="F11" s="65"/>
      <c r="G11" s="65"/>
      <c r="H11" s="65"/>
      <c r="I11" s="65"/>
      <c r="J11" s="65"/>
      <c r="K11" s="65"/>
      <c r="L11" s="65"/>
      <c r="M11" s="65"/>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2"/>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17" t="s">
        <v>28</v>
      </c>
      <c r="C2" s="117"/>
      <c r="D2" s="117"/>
      <c r="E2" s="117"/>
      <c r="F2" s="117"/>
      <c r="G2" s="117"/>
      <c r="H2" s="117"/>
      <c r="I2" s="117"/>
      <c r="J2" s="118" t="s">
        <v>110</v>
      </c>
      <c r="K2" s="118"/>
      <c r="L2" s="118"/>
      <c r="M2" s="38" t="s">
        <v>111</v>
      </c>
      <c r="N2" s="38"/>
      <c r="O2" s="38"/>
      <c r="P2" s="38"/>
      <c r="Q2" s="38"/>
      <c r="R2" s="38"/>
      <c r="S2" s="38"/>
      <c r="T2" s="7"/>
    </row>
    <row r="3" spans="2:20" ht="31.5" x14ac:dyDescent="1.05">
      <c r="B3" s="8"/>
      <c r="C3" s="30" t="s">
        <v>35</v>
      </c>
      <c r="D3" s="8"/>
      <c r="E3" s="8"/>
      <c r="F3" s="8"/>
      <c r="G3" s="30" t="s">
        <v>53</v>
      </c>
      <c r="H3" s="8"/>
      <c r="I3" s="8"/>
      <c r="J3" s="39" t="s">
        <v>131</v>
      </c>
      <c r="K3" s="9"/>
      <c r="L3" s="9"/>
      <c r="M3" s="9"/>
      <c r="N3" s="9"/>
      <c r="O3" s="9"/>
      <c r="P3" s="9"/>
      <c r="Q3" s="9"/>
      <c r="R3" s="9"/>
      <c r="S3" s="9"/>
      <c r="T3" s="10"/>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900000000000006" customHeight="1" x14ac:dyDescent="0.55000000000000004">
      <c r="B5" s="75" t="s">
        <v>118</v>
      </c>
      <c r="C5" s="76"/>
      <c r="D5" s="76"/>
      <c r="E5" s="76"/>
      <c r="F5" s="76"/>
      <c r="G5" s="76"/>
      <c r="H5" s="76"/>
      <c r="I5" s="76"/>
      <c r="J5" s="76"/>
      <c r="K5" s="76"/>
      <c r="L5" s="76"/>
      <c r="M5" s="76"/>
      <c r="N5" s="76"/>
      <c r="O5" s="76"/>
      <c r="P5" s="76"/>
      <c r="Q5" s="76"/>
      <c r="R5" s="76"/>
      <c r="S5" s="76"/>
      <c r="T5" s="77"/>
    </row>
    <row r="6" spans="2:20" ht="6" customHeight="1" x14ac:dyDescent="0.55000000000000004"/>
    <row r="7" spans="2:20" ht="28.5" x14ac:dyDescent="0.95">
      <c r="B7" s="12">
        <v>1</v>
      </c>
      <c r="C7" s="113" t="s">
        <v>52</v>
      </c>
      <c r="D7" s="114"/>
      <c r="E7" s="115"/>
      <c r="F7" s="11">
        <v>1</v>
      </c>
      <c r="G7" s="116" t="s">
        <v>24</v>
      </c>
      <c r="H7" s="116"/>
      <c r="I7" s="116"/>
      <c r="J7" s="31"/>
      <c r="K7" s="31"/>
      <c r="L7" s="31"/>
      <c r="M7" s="31"/>
      <c r="N7" s="31"/>
      <c r="O7" s="31"/>
      <c r="P7" s="31"/>
      <c r="Q7" s="31"/>
      <c r="R7" s="31"/>
      <c r="S7" s="31"/>
      <c r="T7" s="32"/>
    </row>
    <row r="8" spans="2:20" ht="7.15" customHeight="1" x14ac:dyDescent="0.55000000000000004">
      <c r="B8" s="14"/>
      <c r="C8" s="15"/>
      <c r="D8" s="15"/>
      <c r="E8" s="15"/>
      <c r="F8" s="15"/>
      <c r="G8" s="15"/>
      <c r="H8" s="15"/>
      <c r="I8" s="15"/>
      <c r="J8" s="15"/>
      <c r="K8" s="15"/>
      <c r="L8" s="15"/>
      <c r="M8" s="15"/>
      <c r="N8" s="15"/>
      <c r="O8" s="15"/>
      <c r="P8" s="15"/>
      <c r="Q8" s="15"/>
      <c r="R8" s="15"/>
      <c r="S8" s="15"/>
      <c r="T8" s="16"/>
    </row>
    <row r="9" spans="2:20" ht="81.400000000000006" customHeight="1" x14ac:dyDescent="0.55000000000000004">
      <c r="B9" s="72" t="s">
        <v>112</v>
      </c>
      <c r="C9" s="73"/>
      <c r="D9" s="73"/>
      <c r="E9" s="73"/>
      <c r="F9" s="73"/>
      <c r="G9" s="73"/>
      <c r="H9" s="73"/>
      <c r="I9" s="73"/>
      <c r="J9" s="73"/>
      <c r="K9" s="73"/>
      <c r="L9" s="73"/>
      <c r="M9" s="73"/>
      <c r="N9" s="73"/>
      <c r="O9" s="73"/>
      <c r="P9" s="73"/>
      <c r="Q9" s="73"/>
      <c r="R9" s="73"/>
      <c r="S9" s="73"/>
      <c r="T9" s="74"/>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3.15" customHeight="1" x14ac:dyDescent="0.55000000000000004">
      <c r="B11" s="75" t="s">
        <v>115</v>
      </c>
      <c r="C11" s="76"/>
      <c r="D11" s="76"/>
      <c r="E11" s="76"/>
      <c r="F11" s="76"/>
      <c r="G11" s="76"/>
      <c r="H11" s="76"/>
      <c r="I11" s="76"/>
      <c r="J11" s="76"/>
      <c r="K11" s="76"/>
      <c r="L11" s="76"/>
      <c r="M11" s="76"/>
      <c r="N11" s="76"/>
      <c r="O11" s="76"/>
      <c r="P11" s="76"/>
      <c r="Q11" s="76"/>
      <c r="R11" s="76"/>
      <c r="S11" s="76"/>
      <c r="T11" s="77"/>
    </row>
    <row r="12" spans="2:20" ht="19.899999999999999" customHeight="1" x14ac:dyDescent="0.55000000000000004">
      <c r="B12" s="44"/>
      <c r="C12" s="45"/>
      <c r="D12" s="45"/>
      <c r="E12" s="45"/>
      <c r="F12" s="45"/>
      <c r="G12" s="45"/>
      <c r="H12" s="45"/>
      <c r="I12" s="45"/>
      <c r="J12" s="45"/>
      <c r="K12" s="45"/>
      <c r="L12" s="45"/>
      <c r="M12" s="45"/>
      <c r="N12" s="45"/>
      <c r="O12" s="45"/>
      <c r="P12" s="45"/>
      <c r="Q12" s="45"/>
      <c r="R12" s="45"/>
      <c r="S12" s="45"/>
      <c r="T12" s="46"/>
    </row>
    <row r="13" spans="2:20" ht="19.899999999999999" customHeight="1" thickBot="1" x14ac:dyDescent="0.6">
      <c r="B13" s="44"/>
      <c r="C13" s="45" t="s">
        <v>57</v>
      </c>
      <c r="D13" s="45"/>
      <c r="E13" s="45"/>
      <c r="F13" s="45"/>
      <c r="G13" s="45"/>
      <c r="H13" s="45"/>
      <c r="I13" s="45"/>
      <c r="J13" s="45"/>
      <c r="K13" s="45"/>
      <c r="L13" s="45"/>
      <c r="M13" s="45"/>
      <c r="N13" s="45"/>
      <c r="O13" s="45"/>
      <c r="P13" s="45"/>
      <c r="Q13" s="45"/>
      <c r="R13" s="45"/>
      <c r="S13" s="45"/>
      <c r="T13" s="46"/>
    </row>
    <row r="14" spans="2:20" ht="19.899999999999999" customHeight="1" thickBot="1" x14ac:dyDescent="0.6">
      <c r="B14" s="44"/>
      <c r="C14" s="40" t="s">
        <v>55</v>
      </c>
      <c r="D14" s="45"/>
      <c r="E14" s="45"/>
      <c r="F14" s="45"/>
      <c r="G14" s="45"/>
      <c r="H14" s="45"/>
      <c r="I14" s="45"/>
      <c r="J14" s="45"/>
      <c r="K14" s="45"/>
      <c r="L14" s="45"/>
      <c r="M14" s="45"/>
      <c r="N14" s="45"/>
      <c r="O14" s="45"/>
      <c r="P14" s="45"/>
      <c r="Q14" s="45"/>
      <c r="R14" s="45"/>
      <c r="S14" s="45"/>
      <c r="T14" s="46"/>
    </row>
    <row r="15" spans="2:20" ht="19.899999999999999" customHeight="1" thickBot="1" x14ac:dyDescent="0.6">
      <c r="B15" s="44"/>
      <c r="C15" s="45"/>
      <c r="D15" s="84" t="s">
        <v>56</v>
      </c>
      <c r="E15" s="85"/>
      <c r="F15" s="45"/>
      <c r="G15" s="45" t="s">
        <v>63</v>
      </c>
      <c r="H15" s="45"/>
      <c r="I15" s="45"/>
      <c r="J15" s="45"/>
      <c r="K15" s="45"/>
      <c r="L15" s="45"/>
      <c r="M15" s="45"/>
      <c r="N15" s="45"/>
      <c r="O15" s="45"/>
      <c r="P15" s="45"/>
      <c r="Q15" s="45"/>
      <c r="R15" s="45"/>
      <c r="S15" s="45"/>
      <c r="T15" s="46"/>
    </row>
    <row r="16" spans="2:20" ht="19.899999999999999" customHeight="1" thickBot="1" x14ac:dyDescent="0.6">
      <c r="B16" s="44"/>
      <c r="C16" s="45"/>
      <c r="D16" s="84" t="s">
        <v>58</v>
      </c>
      <c r="E16" s="85"/>
      <c r="F16" s="45"/>
      <c r="G16" s="45" t="s">
        <v>113</v>
      </c>
      <c r="H16" s="45"/>
      <c r="I16" s="45"/>
      <c r="J16" s="45"/>
      <c r="K16" s="45"/>
      <c r="L16" s="45"/>
      <c r="M16" s="45"/>
      <c r="N16" s="45"/>
      <c r="O16" s="45"/>
      <c r="P16" s="45"/>
      <c r="Q16" s="45"/>
      <c r="R16" s="45"/>
      <c r="S16" s="45"/>
      <c r="T16" s="46"/>
    </row>
    <row r="17" spans="2:21" ht="19.899999999999999" customHeight="1" thickBot="1" x14ac:dyDescent="0.6">
      <c r="B17" s="44"/>
      <c r="C17" s="45"/>
      <c r="D17" s="45"/>
      <c r="E17" s="45"/>
      <c r="F17" s="45"/>
      <c r="G17" s="45"/>
      <c r="H17" s="45"/>
      <c r="I17" s="45"/>
      <c r="J17" s="45"/>
      <c r="K17" s="45"/>
      <c r="L17" s="45"/>
      <c r="M17" s="45"/>
      <c r="N17" s="45"/>
      <c r="O17" s="45"/>
      <c r="P17" s="45"/>
      <c r="Q17" s="45"/>
      <c r="R17" s="45"/>
      <c r="S17" s="45"/>
      <c r="T17" s="46"/>
    </row>
    <row r="18" spans="2:21" ht="19.899999999999999" customHeight="1" thickBot="1" x14ac:dyDescent="0.6">
      <c r="B18" s="89" t="s">
        <v>59</v>
      </c>
      <c r="C18" s="91"/>
      <c r="D18" s="45"/>
      <c r="E18" s="45"/>
      <c r="F18" s="45"/>
      <c r="G18" s="45"/>
      <c r="H18" s="45"/>
      <c r="I18" s="45"/>
      <c r="J18" s="45"/>
      <c r="K18" s="45"/>
      <c r="L18" s="45"/>
      <c r="M18" s="45"/>
      <c r="N18" s="45"/>
      <c r="O18" s="45"/>
      <c r="P18" s="45"/>
      <c r="Q18" s="45"/>
      <c r="R18" s="45"/>
      <c r="S18" s="45"/>
      <c r="T18" s="46"/>
    </row>
    <row r="19" spans="2:21" ht="19.899999999999999" customHeight="1" thickBot="1" x14ac:dyDescent="0.6">
      <c r="B19" s="84" t="s">
        <v>60</v>
      </c>
      <c r="C19" s="85"/>
      <c r="D19" s="86" t="s">
        <v>61</v>
      </c>
      <c r="E19" s="87"/>
      <c r="F19" s="87"/>
      <c r="G19" s="88"/>
      <c r="H19" s="89" t="s">
        <v>114</v>
      </c>
      <c r="I19" s="90"/>
      <c r="J19" s="90"/>
      <c r="K19" s="91"/>
      <c r="L19" s="45"/>
      <c r="M19" s="45"/>
      <c r="N19" s="45"/>
      <c r="O19" s="45"/>
      <c r="P19" s="45"/>
      <c r="Q19" s="45"/>
      <c r="R19" s="45"/>
      <c r="S19" s="45"/>
      <c r="T19" s="46"/>
    </row>
    <row r="20" spans="2:21" ht="19.899999999999999" customHeight="1" thickBot="1" x14ac:dyDescent="0.6">
      <c r="B20" s="44"/>
      <c r="C20" s="45"/>
      <c r="D20" s="45"/>
      <c r="E20" s="45"/>
      <c r="F20" s="45"/>
      <c r="G20" s="45"/>
      <c r="H20" s="45"/>
      <c r="I20" s="45"/>
      <c r="J20" s="45"/>
      <c r="K20" s="45"/>
      <c r="L20" s="45"/>
      <c r="M20" s="45"/>
      <c r="N20" s="45"/>
      <c r="O20" s="45"/>
      <c r="P20" s="45"/>
      <c r="Q20" s="45"/>
      <c r="R20" s="45"/>
      <c r="S20" s="45"/>
      <c r="T20" s="46"/>
    </row>
    <row r="21" spans="2:21" ht="29" thickBot="1" x14ac:dyDescent="0.6">
      <c r="B21" s="78" t="s">
        <v>62</v>
      </c>
      <c r="C21" s="79"/>
      <c r="D21" s="79"/>
      <c r="E21" s="79"/>
      <c r="F21" s="79"/>
      <c r="G21" s="79"/>
      <c r="H21" s="79"/>
      <c r="I21" s="79"/>
      <c r="J21" s="79"/>
      <c r="K21" s="79"/>
      <c r="L21" s="79"/>
      <c r="M21" s="79"/>
      <c r="N21" s="79"/>
      <c r="O21" s="79"/>
      <c r="P21" s="79"/>
      <c r="Q21" s="79"/>
      <c r="R21" s="79"/>
      <c r="S21" s="79"/>
      <c r="T21" s="80"/>
    </row>
    <row r="22" spans="2:21" ht="22.5" x14ac:dyDescent="0.55000000000000004">
      <c r="B22" s="153" t="s">
        <v>1</v>
      </c>
      <c r="C22" s="81" t="s">
        <v>2</v>
      </c>
      <c r="D22" s="82"/>
      <c r="E22" s="83"/>
      <c r="F22" s="81" t="s">
        <v>12</v>
      </c>
      <c r="G22" s="82"/>
      <c r="H22" s="82"/>
      <c r="I22" s="82"/>
      <c r="J22" s="83"/>
      <c r="K22" s="154" t="s">
        <v>3</v>
      </c>
      <c r="L22" s="154" t="s">
        <v>4</v>
      </c>
      <c r="M22" s="155" t="s">
        <v>5</v>
      </c>
      <c r="N22" s="155" t="s">
        <v>6</v>
      </c>
      <c r="O22" s="155" t="s">
        <v>7</v>
      </c>
      <c r="P22" s="155" t="s">
        <v>8</v>
      </c>
      <c r="Q22" s="155" t="s">
        <v>9</v>
      </c>
      <c r="R22" s="155" t="s">
        <v>10</v>
      </c>
      <c r="S22" s="155" t="s">
        <v>11</v>
      </c>
      <c r="T22" s="156"/>
    </row>
    <row r="23" spans="2:21" ht="22.5" x14ac:dyDescent="0.55000000000000004">
      <c r="B23" s="92" t="s">
        <v>23</v>
      </c>
      <c r="C23" s="95" t="s">
        <v>42</v>
      </c>
      <c r="D23" s="96"/>
      <c r="E23" s="97"/>
      <c r="F23" s="95" t="s">
        <v>26</v>
      </c>
      <c r="G23" s="96"/>
      <c r="H23" s="96"/>
      <c r="I23" s="96"/>
      <c r="J23" s="97"/>
      <c r="K23" s="92" t="s">
        <v>21</v>
      </c>
      <c r="L23" s="92" t="s">
        <v>22</v>
      </c>
      <c r="M23" s="2">
        <v>95</v>
      </c>
      <c r="N23" s="2">
        <v>95</v>
      </c>
      <c r="O23" s="2">
        <v>95</v>
      </c>
      <c r="P23" s="2">
        <v>95</v>
      </c>
      <c r="Q23" s="2">
        <v>95</v>
      </c>
      <c r="R23" s="2">
        <v>95</v>
      </c>
      <c r="S23" s="2"/>
      <c r="T23" s="33"/>
    </row>
    <row r="24" spans="2:21" ht="22.5" x14ac:dyDescent="0.55000000000000004">
      <c r="B24" s="93"/>
      <c r="C24" s="98"/>
      <c r="D24" s="99"/>
      <c r="E24" s="100"/>
      <c r="F24" s="98"/>
      <c r="G24" s="99"/>
      <c r="H24" s="99"/>
      <c r="I24" s="99"/>
      <c r="J24" s="100"/>
      <c r="K24" s="93"/>
      <c r="L24" s="93"/>
      <c r="M24" s="43" t="s">
        <v>13</v>
      </c>
      <c r="N24" s="43" t="s">
        <v>14</v>
      </c>
      <c r="O24" s="43" t="s">
        <v>15</v>
      </c>
      <c r="P24" s="43" t="s">
        <v>16</v>
      </c>
      <c r="Q24" s="43" t="s">
        <v>17</v>
      </c>
      <c r="R24" s="43" t="s">
        <v>18</v>
      </c>
      <c r="S24" s="43" t="s">
        <v>19</v>
      </c>
      <c r="T24" s="43" t="s">
        <v>20</v>
      </c>
    </row>
    <row r="25" spans="2:21" ht="23" thickBot="1" x14ac:dyDescent="0.6">
      <c r="B25" s="157"/>
      <c r="C25" s="158"/>
      <c r="D25" s="159"/>
      <c r="E25" s="160"/>
      <c r="F25" s="158"/>
      <c r="G25" s="159"/>
      <c r="H25" s="159"/>
      <c r="I25" s="159"/>
      <c r="J25" s="160"/>
      <c r="K25" s="157"/>
      <c r="L25" s="157"/>
      <c r="M25" s="161">
        <v>95</v>
      </c>
      <c r="N25" s="161">
        <v>95</v>
      </c>
      <c r="O25" s="161">
        <v>95</v>
      </c>
      <c r="P25" s="161">
        <v>95</v>
      </c>
      <c r="Q25" s="161">
        <v>95</v>
      </c>
      <c r="R25" s="161">
        <v>95</v>
      </c>
      <c r="S25" s="161"/>
      <c r="T25" s="161"/>
    </row>
    <row r="26" spans="2:21" ht="22.5" x14ac:dyDescent="0.55000000000000004">
      <c r="B26" s="93" t="s">
        <v>34</v>
      </c>
      <c r="C26" s="107" t="s">
        <v>43</v>
      </c>
      <c r="D26" s="108"/>
      <c r="E26" s="109"/>
      <c r="F26" s="152" t="s">
        <v>104</v>
      </c>
      <c r="G26" s="108"/>
      <c r="H26" s="108"/>
      <c r="I26" s="108"/>
      <c r="J26" s="109"/>
      <c r="K26" s="93" t="s">
        <v>82</v>
      </c>
      <c r="L26" s="93" t="s">
        <v>44</v>
      </c>
      <c r="M26" s="49" t="s">
        <v>5</v>
      </c>
      <c r="N26" s="49" t="s">
        <v>6</v>
      </c>
      <c r="O26" s="49" t="s">
        <v>7</v>
      </c>
      <c r="P26" s="49" t="s">
        <v>8</v>
      </c>
      <c r="Q26" s="49" t="s">
        <v>9</v>
      </c>
      <c r="R26" s="49" t="s">
        <v>10</v>
      </c>
      <c r="S26" s="49" t="s">
        <v>11</v>
      </c>
      <c r="T26" s="33"/>
    </row>
    <row r="27" spans="2:21" ht="22.5" x14ac:dyDescent="0.55000000000000004">
      <c r="B27" s="93"/>
      <c r="C27" s="107"/>
      <c r="D27" s="108"/>
      <c r="E27" s="109"/>
      <c r="F27" s="107"/>
      <c r="G27" s="108"/>
      <c r="H27" s="108"/>
      <c r="I27" s="108"/>
      <c r="J27" s="109"/>
      <c r="K27" s="93"/>
      <c r="L27" s="93"/>
      <c r="M27" s="37">
        <v>100</v>
      </c>
      <c r="N27" s="37">
        <v>110</v>
      </c>
      <c r="O27" s="37">
        <v>121</v>
      </c>
      <c r="P27" s="37">
        <v>133</v>
      </c>
      <c r="Q27" s="37">
        <v>146</v>
      </c>
      <c r="R27" s="37">
        <v>160</v>
      </c>
      <c r="S27" s="37">
        <f>SUM(M27:R27)</f>
        <v>770</v>
      </c>
      <c r="T27" s="33"/>
    </row>
    <row r="28" spans="2:21" ht="22.5" x14ac:dyDescent="0.55000000000000004">
      <c r="B28" s="93"/>
      <c r="C28" s="107"/>
      <c r="D28" s="108"/>
      <c r="E28" s="109"/>
      <c r="F28" s="107"/>
      <c r="G28" s="108"/>
      <c r="H28" s="108"/>
      <c r="I28" s="108"/>
      <c r="J28" s="109"/>
      <c r="K28" s="93"/>
      <c r="L28" s="93"/>
      <c r="M28" s="43" t="s">
        <v>13</v>
      </c>
      <c r="N28" s="43" t="s">
        <v>14</v>
      </c>
      <c r="O28" s="43" t="s">
        <v>15</v>
      </c>
      <c r="P28" s="43" t="s">
        <v>16</v>
      </c>
      <c r="Q28" s="43" t="s">
        <v>17</v>
      </c>
      <c r="R28" s="43" t="s">
        <v>18</v>
      </c>
      <c r="S28" s="43" t="s">
        <v>19</v>
      </c>
      <c r="T28" s="43" t="s">
        <v>20</v>
      </c>
    </row>
    <row r="29" spans="2:21" ht="23" thickBot="1" x14ac:dyDescent="0.6">
      <c r="B29" s="157"/>
      <c r="C29" s="163"/>
      <c r="D29" s="164"/>
      <c r="E29" s="165"/>
      <c r="F29" s="163"/>
      <c r="G29" s="164"/>
      <c r="H29" s="164"/>
      <c r="I29" s="164"/>
      <c r="J29" s="165"/>
      <c r="K29" s="157"/>
      <c r="L29" s="157"/>
      <c r="M29" s="166">
        <v>176</v>
      </c>
      <c r="N29" s="166">
        <v>193</v>
      </c>
      <c r="O29" s="166">
        <v>212</v>
      </c>
      <c r="P29" s="166">
        <v>233</v>
      </c>
      <c r="Q29" s="166">
        <v>256</v>
      </c>
      <c r="R29" s="166">
        <v>281</v>
      </c>
      <c r="S29" s="166">
        <f>SUM(M29:R29)</f>
        <v>1351</v>
      </c>
      <c r="T29" s="166">
        <f>S27+S29</f>
        <v>2121</v>
      </c>
    </row>
    <row r="30" spans="2:21" ht="18" customHeight="1" x14ac:dyDescent="0.55000000000000004">
      <c r="B30" s="93" t="s">
        <v>40</v>
      </c>
      <c r="C30" s="98" t="s">
        <v>25</v>
      </c>
      <c r="D30" s="99"/>
      <c r="E30" s="100"/>
      <c r="F30" s="162" t="s">
        <v>41</v>
      </c>
      <c r="G30" s="99"/>
      <c r="H30" s="99"/>
      <c r="I30" s="99"/>
      <c r="J30" s="100"/>
      <c r="K30" s="93" t="s">
        <v>21</v>
      </c>
      <c r="L30" s="93" t="s">
        <v>22</v>
      </c>
      <c r="M30" s="49" t="s">
        <v>5</v>
      </c>
      <c r="N30" s="49" t="s">
        <v>6</v>
      </c>
      <c r="O30" s="49" t="s">
        <v>7</v>
      </c>
      <c r="P30" s="49" t="s">
        <v>8</v>
      </c>
      <c r="Q30" s="49" t="s">
        <v>9</v>
      </c>
      <c r="R30" s="49" t="s">
        <v>10</v>
      </c>
      <c r="S30" s="49" t="s">
        <v>11</v>
      </c>
      <c r="T30" s="33"/>
    </row>
    <row r="31" spans="2:21" ht="22.5" x14ac:dyDescent="0.55000000000000004">
      <c r="B31" s="93"/>
      <c r="C31" s="98"/>
      <c r="D31" s="99"/>
      <c r="E31" s="100"/>
      <c r="F31" s="98"/>
      <c r="G31" s="99"/>
      <c r="H31" s="99"/>
      <c r="I31" s="99"/>
      <c r="J31" s="100"/>
      <c r="K31" s="93"/>
      <c r="L31" s="93"/>
      <c r="M31" s="2">
        <v>9500</v>
      </c>
      <c r="N31" s="2">
        <v>10450</v>
      </c>
      <c r="O31" s="2">
        <v>11495</v>
      </c>
      <c r="P31" s="2">
        <v>12635</v>
      </c>
      <c r="Q31" s="2">
        <v>13870</v>
      </c>
      <c r="R31" s="2">
        <v>15200</v>
      </c>
      <c r="S31" s="2">
        <f>SUM(M31:R31)</f>
        <v>73150</v>
      </c>
      <c r="T31" s="33"/>
    </row>
    <row r="32" spans="2:21" ht="22.5" x14ac:dyDescent="0.55000000000000004">
      <c r="B32" s="93"/>
      <c r="C32" s="98"/>
      <c r="D32" s="99"/>
      <c r="E32" s="100"/>
      <c r="F32" s="98"/>
      <c r="G32" s="99"/>
      <c r="H32" s="99"/>
      <c r="I32" s="99"/>
      <c r="J32" s="100"/>
      <c r="K32" s="93"/>
      <c r="L32" s="93"/>
      <c r="M32" s="43" t="s">
        <v>13</v>
      </c>
      <c r="N32" s="43" t="s">
        <v>14</v>
      </c>
      <c r="O32" s="43" t="s">
        <v>15</v>
      </c>
      <c r="P32" s="43" t="s">
        <v>16</v>
      </c>
      <c r="Q32" s="43" t="s">
        <v>17</v>
      </c>
      <c r="R32" s="43" t="s">
        <v>18</v>
      </c>
      <c r="S32" s="43" t="s">
        <v>19</v>
      </c>
      <c r="T32" s="43" t="s">
        <v>20</v>
      </c>
      <c r="U32" s="3"/>
    </row>
    <row r="33" spans="2:21" ht="23" thickBot="1" x14ac:dyDescent="0.6">
      <c r="B33" s="157"/>
      <c r="C33" s="158"/>
      <c r="D33" s="159"/>
      <c r="E33" s="160"/>
      <c r="F33" s="158"/>
      <c r="G33" s="159"/>
      <c r="H33" s="159"/>
      <c r="I33" s="159"/>
      <c r="J33" s="160"/>
      <c r="K33" s="157"/>
      <c r="L33" s="157"/>
      <c r="M33" s="161">
        <v>16720</v>
      </c>
      <c r="N33" s="161">
        <v>18335</v>
      </c>
      <c r="O33" s="161">
        <v>20140</v>
      </c>
      <c r="P33" s="161">
        <v>22135</v>
      </c>
      <c r="Q33" s="161">
        <v>24320</v>
      </c>
      <c r="R33" s="161">
        <v>26695</v>
      </c>
      <c r="S33" s="161">
        <f>SUM(M33:R33)</f>
        <v>128345</v>
      </c>
      <c r="T33" s="161">
        <f>S31+S33</f>
        <v>201495</v>
      </c>
      <c r="U33" s="4"/>
    </row>
    <row r="34" spans="2:21" ht="22.5" x14ac:dyDescent="0.55000000000000004">
      <c r="B34" s="93" t="s">
        <v>45</v>
      </c>
      <c r="C34" s="107" t="s">
        <v>116</v>
      </c>
      <c r="D34" s="108"/>
      <c r="E34" s="109"/>
      <c r="F34" s="162" t="s">
        <v>65</v>
      </c>
      <c r="G34" s="99"/>
      <c r="H34" s="99"/>
      <c r="I34" s="99"/>
      <c r="J34" s="100"/>
      <c r="K34" s="93"/>
      <c r="L34" s="93" t="s">
        <v>66</v>
      </c>
      <c r="M34" s="49" t="s">
        <v>5</v>
      </c>
      <c r="N34" s="49" t="s">
        <v>6</v>
      </c>
      <c r="O34" s="49" t="s">
        <v>7</v>
      </c>
      <c r="P34" s="49" t="s">
        <v>8</v>
      </c>
      <c r="Q34" s="49" t="s">
        <v>9</v>
      </c>
      <c r="R34" s="49" t="s">
        <v>10</v>
      </c>
      <c r="S34" s="49" t="s">
        <v>11</v>
      </c>
      <c r="T34" s="33"/>
      <c r="U34" s="4"/>
    </row>
    <row r="35" spans="2:21" ht="22.5" x14ac:dyDescent="0.55000000000000004">
      <c r="B35" s="93"/>
      <c r="C35" s="107"/>
      <c r="D35" s="108"/>
      <c r="E35" s="109"/>
      <c r="F35" s="98"/>
      <c r="G35" s="99"/>
      <c r="H35" s="99"/>
      <c r="I35" s="99"/>
      <c r="J35" s="100"/>
      <c r="K35" s="93"/>
      <c r="L35" s="93"/>
      <c r="M35" s="47">
        <v>70</v>
      </c>
      <c r="N35" s="47">
        <v>70</v>
      </c>
      <c r="O35" s="47">
        <v>70</v>
      </c>
      <c r="P35" s="47">
        <v>70</v>
      </c>
      <c r="Q35" s="47">
        <v>70</v>
      </c>
      <c r="R35" s="47">
        <v>70</v>
      </c>
      <c r="S35" s="2"/>
      <c r="T35" s="33"/>
      <c r="U35" s="4"/>
    </row>
    <row r="36" spans="2:21" ht="22.5" x14ac:dyDescent="0.55000000000000004">
      <c r="B36" s="93"/>
      <c r="C36" s="107"/>
      <c r="D36" s="108"/>
      <c r="E36" s="109"/>
      <c r="F36" s="98"/>
      <c r="G36" s="99"/>
      <c r="H36" s="99"/>
      <c r="I36" s="99"/>
      <c r="J36" s="100"/>
      <c r="K36" s="93"/>
      <c r="L36" s="93"/>
      <c r="M36" s="43" t="s">
        <v>13</v>
      </c>
      <c r="N36" s="43" t="s">
        <v>14</v>
      </c>
      <c r="O36" s="43" t="s">
        <v>15</v>
      </c>
      <c r="P36" s="43" t="s">
        <v>16</v>
      </c>
      <c r="Q36" s="43" t="s">
        <v>17</v>
      </c>
      <c r="R36" s="43" t="s">
        <v>18</v>
      </c>
      <c r="S36" s="43" t="s">
        <v>19</v>
      </c>
      <c r="T36" s="43" t="s">
        <v>20</v>
      </c>
      <c r="U36" s="4"/>
    </row>
    <row r="37" spans="2:21" ht="23" thickBot="1" x14ac:dyDescent="0.6">
      <c r="B37" s="157"/>
      <c r="C37" s="163"/>
      <c r="D37" s="164"/>
      <c r="E37" s="165"/>
      <c r="F37" s="158"/>
      <c r="G37" s="159"/>
      <c r="H37" s="159"/>
      <c r="I37" s="159"/>
      <c r="J37" s="160"/>
      <c r="K37" s="157"/>
      <c r="L37" s="157"/>
      <c r="M37" s="167">
        <v>70</v>
      </c>
      <c r="N37" s="167">
        <v>70</v>
      </c>
      <c r="O37" s="167">
        <v>70</v>
      </c>
      <c r="P37" s="167">
        <v>70</v>
      </c>
      <c r="Q37" s="167">
        <v>70</v>
      </c>
      <c r="R37" s="167">
        <v>70</v>
      </c>
      <c r="S37" s="161"/>
      <c r="T37" s="161"/>
      <c r="U37" s="4"/>
    </row>
    <row r="38" spans="2:21" ht="22.5" x14ac:dyDescent="0.55000000000000004">
      <c r="B38" s="93" t="s">
        <v>46</v>
      </c>
      <c r="C38" s="107" t="s">
        <v>117</v>
      </c>
      <c r="D38" s="108"/>
      <c r="E38" s="109"/>
      <c r="F38" s="152" t="s">
        <v>151</v>
      </c>
      <c r="G38" s="108"/>
      <c r="H38" s="108"/>
      <c r="I38" s="108"/>
      <c r="J38" s="109"/>
      <c r="K38" s="93" t="s">
        <v>21</v>
      </c>
      <c r="L38" s="93" t="s">
        <v>22</v>
      </c>
      <c r="M38" s="49" t="s">
        <v>5</v>
      </c>
      <c r="N38" s="49" t="s">
        <v>6</v>
      </c>
      <c r="O38" s="49" t="s">
        <v>7</v>
      </c>
      <c r="P38" s="49" t="s">
        <v>8</v>
      </c>
      <c r="Q38" s="49" t="s">
        <v>9</v>
      </c>
      <c r="R38" s="49" t="s">
        <v>10</v>
      </c>
      <c r="S38" s="49" t="s">
        <v>11</v>
      </c>
      <c r="T38" s="33"/>
      <c r="U38" s="4"/>
    </row>
    <row r="39" spans="2:21" ht="22.5" x14ac:dyDescent="0.55000000000000004">
      <c r="B39" s="93"/>
      <c r="C39" s="107"/>
      <c r="D39" s="108"/>
      <c r="E39" s="109"/>
      <c r="F39" s="107"/>
      <c r="G39" s="108"/>
      <c r="H39" s="108"/>
      <c r="I39" s="108"/>
      <c r="J39" s="109"/>
      <c r="K39" s="93"/>
      <c r="L39" s="93"/>
      <c r="M39" s="2">
        <f>ROUND(M31*M35/100,0)</f>
        <v>6650</v>
      </c>
      <c r="N39" s="2">
        <f t="shared" ref="N39:R41" si="0">ROUND(N31*N35/100,0)</f>
        <v>7315</v>
      </c>
      <c r="O39" s="2">
        <f t="shared" si="0"/>
        <v>8047</v>
      </c>
      <c r="P39" s="2">
        <f t="shared" si="0"/>
        <v>8845</v>
      </c>
      <c r="Q39" s="2">
        <f t="shared" si="0"/>
        <v>9709</v>
      </c>
      <c r="R39" s="2">
        <f t="shared" si="0"/>
        <v>10640</v>
      </c>
      <c r="S39" s="2">
        <f>SUM(M39:R39)</f>
        <v>51206</v>
      </c>
      <c r="T39" s="33"/>
      <c r="U39" s="4"/>
    </row>
    <row r="40" spans="2:21" ht="22.5" x14ac:dyDescent="0.55000000000000004">
      <c r="B40" s="93"/>
      <c r="C40" s="107"/>
      <c r="D40" s="108"/>
      <c r="E40" s="109"/>
      <c r="F40" s="107"/>
      <c r="G40" s="108"/>
      <c r="H40" s="108"/>
      <c r="I40" s="108"/>
      <c r="J40" s="109"/>
      <c r="K40" s="93"/>
      <c r="L40" s="93"/>
      <c r="M40" s="43" t="s">
        <v>13</v>
      </c>
      <c r="N40" s="43" t="s">
        <v>14</v>
      </c>
      <c r="O40" s="43" t="s">
        <v>15</v>
      </c>
      <c r="P40" s="43" t="s">
        <v>16</v>
      </c>
      <c r="Q40" s="43" t="s">
        <v>17</v>
      </c>
      <c r="R40" s="43" t="s">
        <v>18</v>
      </c>
      <c r="S40" s="43" t="s">
        <v>19</v>
      </c>
      <c r="T40" s="43" t="s">
        <v>20</v>
      </c>
      <c r="U40" s="4"/>
    </row>
    <row r="41" spans="2:21" ht="23" thickBot="1" x14ac:dyDescent="0.6">
      <c r="B41" s="157"/>
      <c r="C41" s="163"/>
      <c r="D41" s="164"/>
      <c r="E41" s="165"/>
      <c r="F41" s="163"/>
      <c r="G41" s="164"/>
      <c r="H41" s="164"/>
      <c r="I41" s="164"/>
      <c r="J41" s="165"/>
      <c r="K41" s="157"/>
      <c r="L41" s="157"/>
      <c r="M41" s="161">
        <f>ROUND(M33*M37/100,0)</f>
        <v>11704</v>
      </c>
      <c r="N41" s="161">
        <f t="shared" si="0"/>
        <v>12835</v>
      </c>
      <c r="O41" s="161">
        <f t="shared" si="0"/>
        <v>14098</v>
      </c>
      <c r="P41" s="161">
        <f t="shared" si="0"/>
        <v>15495</v>
      </c>
      <c r="Q41" s="161">
        <f t="shared" si="0"/>
        <v>17024</v>
      </c>
      <c r="R41" s="161">
        <f t="shared" si="0"/>
        <v>18687</v>
      </c>
      <c r="S41" s="161">
        <f>SUM(M41:R41)</f>
        <v>89843</v>
      </c>
      <c r="T41" s="161">
        <f>S39+S41</f>
        <v>141049</v>
      </c>
      <c r="U41" s="4"/>
    </row>
    <row r="42" spans="2:21" ht="21.65" customHeight="1" x14ac:dyDescent="0.55000000000000004">
      <c r="B42" s="93" t="s">
        <v>47</v>
      </c>
      <c r="C42" s="98" t="s">
        <v>67</v>
      </c>
      <c r="D42" s="99"/>
      <c r="E42" s="100"/>
      <c r="F42" s="162" t="s">
        <v>65</v>
      </c>
      <c r="G42" s="99"/>
      <c r="H42" s="99"/>
      <c r="I42" s="99"/>
      <c r="J42" s="100"/>
      <c r="K42" s="93"/>
      <c r="L42" s="93" t="s">
        <v>66</v>
      </c>
      <c r="M42" s="49" t="s">
        <v>5</v>
      </c>
      <c r="N42" s="49" t="s">
        <v>6</v>
      </c>
      <c r="O42" s="49" t="s">
        <v>7</v>
      </c>
      <c r="P42" s="49" t="s">
        <v>8</v>
      </c>
      <c r="Q42" s="49" t="s">
        <v>9</v>
      </c>
      <c r="R42" s="49" t="s">
        <v>10</v>
      </c>
      <c r="S42" s="49" t="s">
        <v>11</v>
      </c>
      <c r="T42" s="33"/>
      <c r="U42" s="4"/>
    </row>
    <row r="43" spans="2:21" ht="22.5" x14ac:dyDescent="0.55000000000000004">
      <c r="B43" s="93"/>
      <c r="C43" s="98"/>
      <c r="D43" s="99"/>
      <c r="E43" s="100"/>
      <c r="F43" s="98"/>
      <c r="G43" s="99"/>
      <c r="H43" s="99"/>
      <c r="I43" s="99"/>
      <c r="J43" s="100"/>
      <c r="K43" s="93"/>
      <c r="L43" s="93"/>
      <c r="M43" s="47">
        <v>10</v>
      </c>
      <c r="N43" s="47">
        <v>10</v>
      </c>
      <c r="O43" s="47">
        <v>10</v>
      </c>
      <c r="P43" s="47">
        <v>10</v>
      </c>
      <c r="Q43" s="47">
        <v>10</v>
      </c>
      <c r="R43" s="47">
        <v>10</v>
      </c>
      <c r="S43" s="2"/>
      <c r="T43" s="33"/>
      <c r="U43" s="4"/>
    </row>
    <row r="44" spans="2:21" ht="22.5" x14ac:dyDescent="0.55000000000000004">
      <c r="B44" s="93"/>
      <c r="C44" s="98"/>
      <c r="D44" s="99"/>
      <c r="E44" s="100"/>
      <c r="F44" s="98"/>
      <c r="G44" s="99"/>
      <c r="H44" s="99"/>
      <c r="I44" s="99"/>
      <c r="J44" s="100"/>
      <c r="K44" s="93"/>
      <c r="L44" s="93"/>
      <c r="M44" s="43" t="s">
        <v>13</v>
      </c>
      <c r="N44" s="43" t="s">
        <v>14</v>
      </c>
      <c r="O44" s="43" t="s">
        <v>15</v>
      </c>
      <c r="P44" s="43" t="s">
        <v>16</v>
      </c>
      <c r="Q44" s="43" t="s">
        <v>17</v>
      </c>
      <c r="R44" s="43" t="s">
        <v>18</v>
      </c>
      <c r="S44" s="43" t="s">
        <v>19</v>
      </c>
      <c r="T44" s="43" t="s">
        <v>20</v>
      </c>
      <c r="U44" s="4"/>
    </row>
    <row r="45" spans="2:21" ht="23" thickBot="1" x14ac:dyDescent="0.6">
      <c r="B45" s="157"/>
      <c r="C45" s="158"/>
      <c r="D45" s="159"/>
      <c r="E45" s="160"/>
      <c r="F45" s="158"/>
      <c r="G45" s="159"/>
      <c r="H45" s="159"/>
      <c r="I45" s="159"/>
      <c r="J45" s="160"/>
      <c r="K45" s="157"/>
      <c r="L45" s="157"/>
      <c r="M45" s="167">
        <v>10</v>
      </c>
      <c r="N45" s="167">
        <v>10</v>
      </c>
      <c r="O45" s="167">
        <v>10</v>
      </c>
      <c r="P45" s="167">
        <v>10</v>
      </c>
      <c r="Q45" s="167">
        <v>10</v>
      </c>
      <c r="R45" s="167">
        <v>10</v>
      </c>
      <c r="S45" s="161"/>
      <c r="T45" s="161"/>
      <c r="U45" s="4"/>
    </row>
    <row r="46" spans="2:21" ht="22.5" x14ac:dyDescent="0.55000000000000004">
      <c r="B46" s="93" t="s">
        <v>69</v>
      </c>
      <c r="C46" s="98" t="s">
        <v>68</v>
      </c>
      <c r="D46" s="99"/>
      <c r="E46" s="100"/>
      <c r="F46" s="162" t="s">
        <v>100</v>
      </c>
      <c r="G46" s="99"/>
      <c r="H46" s="99"/>
      <c r="I46" s="99"/>
      <c r="J46" s="100"/>
      <c r="K46" s="93" t="s">
        <v>21</v>
      </c>
      <c r="L46" s="93" t="s">
        <v>22</v>
      </c>
      <c r="M46" s="49" t="s">
        <v>5</v>
      </c>
      <c r="N46" s="49" t="s">
        <v>6</v>
      </c>
      <c r="O46" s="49" t="s">
        <v>7</v>
      </c>
      <c r="P46" s="49" t="s">
        <v>8</v>
      </c>
      <c r="Q46" s="49" t="s">
        <v>9</v>
      </c>
      <c r="R46" s="49" t="s">
        <v>10</v>
      </c>
      <c r="S46" s="49" t="s">
        <v>11</v>
      </c>
      <c r="T46" s="33"/>
      <c r="U46" s="4"/>
    </row>
    <row r="47" spans="2:21" ht="22.5" x14ac:dyDescent="0.55000000000000004">
      <c r="B47" s="93"/>
      <c r="C47" s="98"/>
      <c r="D47" s="99"/>
      <c r="E47" s="100"/>
      <c r="F47" s="98"/>
      <c r="G47" s="99"/>
      <c r="H47" s="99"/>
      <c r="I47" s="99"/>
      <c r="J47" s="100"/>
      <c r="K47" s="93"/>
      <c r="L47" s="93"/>
      <c r="M47" s="2">
        <f>ROUND(M31*M43/100,0)</f>
        <v>950</v>
      </c>
      <c r="N47" s="2">
        <f t="shared" ref="N47:R49" si="1">ROUND(N31*N43/100,0)</f>
        <v>1045</v>
      </c>
      <c r="O47" s="2">
        <f t="shared" si="1"/>
        <v>1150</v>
      </c>
      <c r="P47" s="2">
        <f t="shared" si="1"/>
        <v>1264</v>
      </c>
      <c r="Q47" s="2">
        <f t="shared" si="1"/>
        <v>1387</v>
      </c>
      <c r="R47" s="2">
        <f t="shared" si="1"/>
        <v>1520</v>
      </c>
      <c r="S47" s="2">
        <f>SUM(M47:R47)</f>
        <v>7316</v>
      </c>
      <c r="T47" s="33"/>
      <c r="U47" s="4"/>
    </row>
    <row r="48" spans="2:21" ht="22.5" x14ac:dyDescent="0.55000000000000004">
      <c r="B48" s="93"/>
      <c r="C48" s="98"/>
      <c r="D48" s="99"/>
      <c r="E48" s="100"/>
      <c r="F48" s="98"/>
      <c r="G48" s="99"/>
      <c r="H48" s="99"/>
      <c r="I48" s="99"/>
      <c r="J48" s="100"/>
      <c r="K48" s="93"/>
      <c r="L48" s="93"/>
      <c r="M48" s="43" t="s">
        <v>13</v>
      </c>
      <c r="N48" s="43" t="s">
        <v>14</v>
      </c>
      <c r="O48" s="43" t="s">
        <v>15</v>
      </c>
      <c r="P48" s="43" t="s">
        <v>16</v>
      </c>
      <c r="Q48" s="43" t="s">
        <v>17</v>
      </c>
      <c r="R48" s="43" t="s">
        <v>18</v>
      </c>
      <c r="S48" s="43" t="s">
        <v>19</v>
      </c>
      <c r="T48" s="43" t="s">
        <v>20</v>
      </c>
      <c r="U48" s="4"/>
    </row>
    <row r="49" spans="2:21" ht="23" thickBot="1" x14ac:dyDescent="0.6">
      <c r="B49" s="157"/>
      <c r="C49" s="158"/>
      <c r="D49" s="159"/>
      <c r="E49" s="160"/>
      <c r="F49" s="158"/>
      <c r="G49" s="159"/>
      <c r="H49" s="159"/>
      <c r="I49" s="159"/>
      <c r="J49" s="160"/>
      <c r="K49" s="157"/>
      <c r="L49" s="157"/>
      <c r="M49" s="161">
        <f>ROUND(M33*M45/100,0)</f>
        <v>1672</v>
      </c>
      <c r="N49" s="161">
        <f t="shared" si="1"/>
        <v>1834</v>
      </c>
      <c r="O49" s="161">
        <f t="shared" si="1"/>
        <v>2014</v>
      </c>
      <c r="P49" s="161">
        <f t="shared" si="1"/>
        <v>2214</v>
      </c>
      <c r="Q49" s="161">
        <f t="shared" si="1"/>
        <v>2432</v>
      </c>
      <c r="R49" s="161">
        <f t="shared" si="1"/>
        <v>2670</v>
      </c>
      <c r="S49" s="161">
        <f>SUM(M49:R49)</f>
        <v>12836</v>
      </c>
      <c r="T49" s="161">
        <f>S47+S49</f>
        <v>20152</v>
      </c>
      <c r="U49" s="4"/>
    </row>
    <row r="50" spans="2:21" ht="22.5" x14ac:dyDescent="0.55000000000000004">
      <c r="B50" s="93" t="s">
        <v>48</v>
      </c>
      <c r="C50" s="98" t="s">
        <v>70</v>
      </c>
      <c r="D50" s="99"/>
      <c r="E50" s="100"/>
      <c r="F50" s="162" t="s">
        <v>245</v>
      </c>
      <c r="G50" s="99"/>
      <c r="H50" s="99"/>
      <c r="I50" s="99"/>
      <c r="J50" s="100"/>
      <c r="K50" s="93" t="s">
        <v>21</v>
      </c>
      <c r="L50" s="93" t="s">
        <v>22</v>
      </c>
      <c r="M50" s="49" t="s">
        <v>5</v>
      </c>
      <c r="N50" s="49" t="s">
        <v>6</v>
      </c>
      <c r="O50" s="49" t="s">
        <v>7</v>
      </c>
      <c r="P50" s="49" t="s">
        <v>8</v>
      </c>
      <c r="Q50" s="49" t="s">
        <v>9</v>
      </c>
      <c r="R50" s="49" t="s">
        <v>10</v>
      </c>
      <c r="S50" s="49" t="s">
        <v>11</v>
      </c>
      <c r="T50" s="33"/>
      <c r="U50" s="4"/>
    </row>
    <row r="51" spans="2:21" ht="22.5" x14ac:dyDescent="0.55000000000000004">
      <c r="B51" s="93"/>
      <c r="C51" s="98"/>
      <c r="D51" s="99"/>
      <c r="E51" s="100"/>
      <c r="F51" s="98"/>
      <c r="G51" s="99"/>
      <c r="H51" s="99"/>
      <c r="I51" s="99"/>
      <c r="J51" s="100"/>
      <c r="K51" s="93"/>
      <c r="L51" s="93"/>
      <c r="M51" s="2">
        <f>M39+M47</f>
        <v>7600</v>
      </c>
      <c r="N51" s="2">
        <f t="shared" ref="N51:R53" si="2">N39+N47</f>
        <v>8360</v>
      </c>
      <c r="O51" s="2">
        <f t="shared" si="2"/>
        <v>9197</v>
      </c>
      <c r="P51" s="2">
        <f t="shared" si="2"/>
        <v>10109</v>
      </c>
      <c r="Q51" s="2">
        <f t="shared" si="2"/>
        <v>11096</v>
      </c>
      <c r="R51" s="2">
        <f t="shared" si="2"/>
        <v>12160</v>
      </c>
      <c r="S51" s="2">
        <f>SUM(M51:R51)</f>
        <v>58522</v>
      </c>
      <c r="T51" s="33"/>
      <c r="U51" s="4"/>
    </row>
    <row r="52" spans="2:21" ht="22.5" x14ac:dyDescent="0.55000000000000004">
      <c r="B52" s="93"/>
      <c r="C52" s="98"/>
      <c r="D52" s="99"/>
      <c r="E52" s="100"/>
      <c r="F52" s="98"/>
      <c r="G52" s="99"/>
      <c r="H52" s="99"/>
      <c r="I52" s="99"/>
      <c r="J52" s="100"/>
      <c r="K52" s="93"/>
      <c r="L52" s="93"/>
      <c r="M52" s="43" t="s">
        <v>13</v>
      </c>
      <c r="N52" s="43" t="s">
        <v>14</v>
      </c>
      <c r="O52" s="43" t="s">
        <v>15</v>
      </c>
      <c r="P52" s="43" t="s">
        <v>16</v>
      </c>
      <c r="Q52" s="43" t="s">
        <v>17</v>
      </c>
      <c r="R52" s="43" t="s">
        <v>18</v>
      </c>
      <c r="S52" s="43" t="s">
        <v>19</v>
      </c>
      <c r="T52" s="43" t="s">
        <v>20</v>
      </c>
      <c r="U52" s="4"/>
    </row>
    <row r="53" spans="2:21" ht="23" thickBot="1" x14ac:dyDescent="0.6">
      <c r="B53" s="157"/>
      <c r="C53" s="158"/>
      <c r="D53" s="159"/>
      <c r="E53" s="160"/>
      <c r="F53" s="158"/>
      <c r="G53" s="159"/>
      <c r="H53" s="159"/>
      <c r="I53" s="159"/>
      <c r="J53" s="160"/>
      <c r="K53" s="157"/>
      <c r="L53" s="157"/>
      <c r="M53" s="161">
        <f>M41+M49</f>
        <v>13376</v>
      </c>
      <c r="N53" s="161">
        <f t="shared" si="2"/>
        <v>14669</v>
      </c>
      <c r="O53" s="161">
        <f t="shared" si="2"/>
        <v>16112</v>
      </c>
      <c r="P53" s="161">
        <f t="shared" si="2"/>
        <v>17709</v>
      </c>
      <c r="Q53" s="161">
        <f t="shared" si="2"/>
        <v>19456</v>
      </c>
      <c r="R53" s="161">
        <f t="shared" si="2"/>
        <v>21357</v>
      </c>
      <c r="S53" s="161">
        <f>SUM(M53:R53)</f>
        <v>102679</v>
      </c>
      <c r="T53" s="161">
        <f>S51+S53</f>
        <v>161201</v>
      </c>
      <c r="U53" s="4"/>
    </row>
    <row r="54" spans="2:21" ht="22.5" x14ac:dyDescent="0.55000000000000004">
      <c r="B54" s="93" t="s">
        <v>71</v>
      </c>
      <c r="C54" s="98" t="s">
        <v>72</v>
      </c>
      <c r="D54" s="99"/>
      <c r="E54" s="100"/>
      <c r="F54" s="162" t="s">
        <v>73</v>
      </c>
      <c r="G54" s="99"/>
      <c r="H54" s="99"/>
      <c r="I54" s="99"/>
      <c r="J54" s="100"/>
      <c r="K54" s="93" t="s">
        <v>21</v>
      </c>
      <c r="L54" s="93" t="s">
        <v>22</v>
      </c>
      <c r="M54" s="49" t="s">
        <v>5</v>
      </c>
      <c r="N54" s="49" t="s">
        <v>6</v>
      </c>
      <c r="O54" s="49" t="s">
        <v>7</v>
      </c>
      <c r="P54" s="49" t="s">
        <v>8</v>
      </c>
      <c r="Q54" s="49" t="s">
        <v>9</v>
      </c>
      <c r="R54" s="49" t="s">
        <v>10</v>
      </c>
      <c r="S54" s="49" t="s">
        <v>11</v>
      </c>
      <c r="T54" s="33"/>
      <c r="U54" s="4"/>
    </row>
    <row r="55" spans="2:21" ht="22.5" x14ac:dyDescent="0.55000000000000004">
      <c r="B55" s="93"/>
      <c r="C55" s="98"/>
      <c r="D55" s="99"/>
      <c r="E55" s="100"/>
      <c r="F55" s="98"/>
      <c r="G55" s="99"/>
      <c r="H55" s="99"/>
      <c r="I55" s="99"/>
      <c r="J55" s="100"/>
      <c r="K55" s="93"/>
      <c r="L55" s="93"/>
      <c r="M55" s="2">
        <f>M31-M51</f>
        <v>1900</v>
      </c>
      <c r="N55" s="2">
        <f t="shared" ref="N55:R57" si="3">N31-N51</f>
        <v>2090</v>
      </c>
      <c r="O55" s="2">
        <f t="shared" si="3"/>
        <v>2298</v>
      </c>
      <c r="P55" s="2">
        <f t="shared" si="3"/>
        <v>2526</v>
      </c>
      <c r="Q55" s="2">
        <f t="shared" si="3"/>
        <v>2774</v>
      </c>
      <c r="R55" s="2">
        <f t="shared" si="3"/>
        <v>3040</v>
      </c>
      <c r="S55" s="2">
        <f>SUM(M55:R55)</f>
        <v>14628</v>
      </c>
      <c r="T55" s="33"/>
      <c r="U55" s="4"/>
    </row>
    <row r="56" spans="2:21" ht="22.5" x14ac:dyDescent="0.55000000000000004">
      <c r="B56" s="93"/>
      <c r="C56" s="98"/>
      <c r="D56" s="99"/>
      <c r="E56" s="100"/>
      <c r="F56" s="98"/>
      <c r="G56" s="99"/>
      <c r="H56" s="99"/>
      <c r="I56" s="99"/>
      <c r="J56" s="100"/>
      <c r="K56" s="93"/>
      <c r="L56" s="93"/>
      <c r="M56" s="43" t="s">
        <v>13</v>
      </c>
      <c r="N56" s="43" t="s">
        <v>14</v>
      </c>
      <c r="O56" s="43" t="s">
        <v>15</v>
      </c>
      <c r="P56" s="43" t="s">
        <v>16</v>
      </c>
      <c r="Q56" s="43" t="s">
        <v>17</v>
      </c>
      <c r="R56" s="43" t="s">
        <v>18</v>
      </c>
      <c r="S56" s="43" t="s">
        <v>19</v>
      </c>
      <c r="T56" s="43" t="s">
        <v>20</v>
      </c>
      <c r="U56" s="4"/>
    </row>
    <row r="57" spans="2:21" ht="23" thickBot="1" x14ac:dyDescent="0.6">
      <c r="B57" s="157"/>
      <c r="C57" s="158"/>
      <c r="D57" s="159"/>
      <c r="E57" s="160"/>
      <c r="F57" s="158"/>
      <c r="G57" s="159"/>
      <c r="H57" s="159"/>
      <c r="I57" s="159"/>
      <c r="J57" s="160"/>
      <c r="K57" s="157"/>
      <c r="L57" s="157"/>
      <c r="M57" s="161">
        <f>M33-M53</f>
        <v>3344</v>
      </c>
      <c r="N57" s="161">
        <f t="shared" si="3"/>
        <v>3666</v>
      </c>
      <c r="O57" s="161">
        <f t="shared" si="3"/>
        <v>4028</v>
      </c>
      <c r="P57" s="161">
        <f t="shared" si="3"/>
        <v>4426</v>
      </c>
      <c r="Q57" s="161">
        <f t="shared" si="3"/>
        <v>4864</v>
      </c>
      <c r="R57" s="161">
        <f t="shared" si="3"/>
        <v>5338</v>
      </c>
      <c r="S57" s="161">
        <f>SUM(M57:R57)</f>
        <v>25666</v>
      </c>
      <c r="T57" s="161">
        <f>S55+S57</f>
        <v>40294</v>
      </c>
      <c r="U57" s="4"/>
    </row>
    <row r="58" spans="2:21" ht="21.65" customHeight="1" x14ac:dyDescent="0.55000000000000004">
      <c r="B58" s="93" t="s">
        <v>76</v>
      </c>
      <c r="C58" s="98" t="s">
        <v>74</v>
      </c>
      <c r="D58" s="99"/>
      <c r="E58" s="100"/>
      <c r="F58" s="162" t="s">
        <v>75</v>
      </c>
      <c r="G58" s="99"/>
      <c r="H58" s="99"/>
      <c r="I58" s="99"/>
      <c r="J58" s="100"/>
      <c r="K58" s="93"/>
      <c r="L58" s="93" t="s">
        <v>66</v>
      </c>
      <c r="M58" s="49" t="s">
        <v>5</v>
      </c>
      <c r="N58" s="49" t="s">
        <v>6</v>
      </c>
      <c r="O58" s="49" t="s">
        <v>7</v>
      </c>
      <c r="P58" s="49" t="s">
        <v>8</v>
      </c>
      <c r="Q58" s="49" t="s">
        <v>9</v>
      </c>
      <c r="R58" s="49" t="s">
        <v>10</v>
      </c>
      <c r="S58" s="49" t="s">
        <v>11</v>
      </c>
      <c r="T58" s="33"/>
      <c r="U58" s="4"/>
    </row>
    <row r="59" spans="2:21" ht="22.5" x14ac:dyDescent="0.55000000000000004">
      <c r="B59" s="93"/>
      <c r="C59" s="98"/>
      <c r="D59" s="99"/>
      <c r="E59" s="100"/>
      <c r="F59" s="98"/>
      <c r="G59" s="99"/>
      <c r="H59" s="99"/>
      <c r="I59" s="99"/>
      <c r="J59" s="100"/>
      <c r="K59" s="93"/>
      <c r="L59" s="93"/>
      <c r="M59" s="47">
        <f>ROUND(M55/M31*100,0)</f>
        <v>20</v>
      </c>
      <c r="N59" s="47">
        <f t="shared" ref="N59:T61" si="4">ROUND(N55/N31*100,0)</f>
        <v>20</v>
      </c>
      <c r="O59" s="47">
        <f t="shared" si="4"/>
        <v>20</v>
      </c>
      <c r="P59" s="47">
        <f t="shared" si="4"/>
        <v>20</v>
      </c>
      <c r="Q59" s="47">
        <f t="shared" si="4"/>
        <v>20</v>
      </c>
      <c r="R59" s="47">
        <f t="shared" si="4"/>
        <v>20</v>
      </c>
      <c r="S59" s="47">
        <f t="shared" si="4"/>
        <v>20</v>
      </c>
      <c r="T59" s="33"/>
      <c r="U59" s="4"/>
    </row>
    <row r="60" spans="2:21" ht="22.5" x14ac:dyDescent="0.55000000000000004">
      <c r="B60" s="93"/>
      <c r="C60" s="98"/>
      <c r="D60" s="99"/>
      <c r="E60" s="100"/>
      <c r="F60" s="98"/>
      <c r="G60" s="99"/>
      <c r="H60" s="99"/>
      <c r="I60" s="99"/>
      <c r="J60" s="100"/>
      <c r="K60" s="93"/>
      <c r="L60" s="93"/>
      <c r="M60" s="43" t="s">
        <v>13</v>
      </c>
      <c r="N60" s="43" t="s">
        <v>14</v>
      </c>
      <c r="O60" s="43" t="s">
        <v>15</v>
      </c>
      <c r="P60" s="43" t="s">
        <v>16</v>
      </c>
      <c r="Q60" s="43" t="s">
        <v>17</v>
      </c>
      <c r="R60" s="43" t="s">
        <v>18</v>
      </c>
      <c r="S60" s="43" t="s">
        <v>19</v>
      </c>
      <c r="T60" s="43" t="s">
        <v>20</v>
      </c>
      <c r="U60" s="4"/>
    </row>
    <row r="61" spans="2:21" ht="23" thickBot="1" x14ac:dyDescent="0.6">
      <c r="B61" s="157"/>
      <c r="C61" s="158"/>
      <c r="D61" s="159"/>
      <c r="E61" s="160"/>
      <c r="F61" s="158"/>
      <c r="G61" s="159"/>
      <c r="H61" s="159"/>
      <c r="I61" s="159"/>
      <c r="J61" s="160"/>
      <c r="K61" s="157"/>
      <c r="L61" s="157"/>
      <c r="M61" s="167">
        <f>ROUND(M57/M33*100,0)</f>
        <v>20</v>
      </c>
      <c r="N61" s="167">
        <f t="shared" si="4"/>
        <v>20</v>
      </c>
      <c r="O61" s="167">
        <f t="shared" si="4"/>
        <v>20</v>
      </c>
      <c r="P61" s="167">
        <f t="shared" si="4"/>
        <v>20</v>
      </c>
      <c r="Q61" s="167">
        <f t="shared" si="4"/>
        <v>20</v>
      </c>
      <c r="R61" s="167">
        <f t="shared" si="4"/>
        <v>20</v>
      </c>
      <c r="S61" s="167">
        <f t="shared" si="4"/>
        <v>20</v>
      </c>
      <c r="T61" s="167">
        <f t="shared" si="4"/>
        <v>20</v>
      </c>
      <c r="U61" s="4"/>
    </row>
    <row r="62" spans="2:21" ht="22.5" x14ac:dyDescent="0.55000000000000004">
      <c r="B62" s="168" t="s">
        <v>77</v>
      </c>
      <c r="C62" s="104" t="s">
        <v>64</v>
      </c>
      <c r="D62" s="105"/>
      <c r="E62" s="106"/>
      <c r="F62" s="112" t="s">
        <v>65</v>
      </c>
      <c r="G62" s="105"/>
      <c r="H62" s="105"/>
      <c r="I62" s="105"/>
      <c r="J62" s="106"/>
      <c r="K62" s="168" t="s">
        <v>21</v>
      </c>
      <c r="L62" s="168" t="s">
        <v>22</v>
      </c>
      <c r="M62" s="155" t="s">
        <v>5</v>
      </c>
      <c r="N62" s="155" t="s">
        <v>6</v>
      </c>
      <c r="O62" s="155" t="s">
        <v>7</v>
      </c>
      <c r="P62" s="155" t="s">
        <v>8</v>
      </c>
      <c r="Q62" s="155" t="s">
        <v>9</v>
      </c>
      <c r="R62" s="155" t="s">
        <v>10</v>
      </c>
      <c r="S62" s="155" t="s">
        <v>11</v>
      </c>
      <c r="T62" s="156"/>
      <c r="U62" s="4"/>
    </row>
    <row r="63" spans="2:21" ht="22.5" x14ac:dyDescent="0.55000000000000004">
      <c r="B63" s="93"/>
      <c r="C63" s="98"/>
      <c r="D63" s="99"/>
      <c r="E63" s="100"/>
      <c r="F63" s="98"/>
      <c r="G63" s="99"/>
      <c r="H63" s="99"/>
      <c r="I63" s="99"/>
      <c r="J63" s="100"/>
      <c r="K63" s="93"/>
      <c r="L63" s="93"/>
      <c r="M63" s="2">
        <v>1500</v>
      </c>
      <c r="N63" s="2">
        <v>1500</v>
      </c>
      <c r="O63" s="2">
        <v>1500</v>
      </c>
      <c r="P63" s="2">
        <v>1500</v>
      </c>
      <c r="Q63" s="2">
        <v>1500</v>
      </c>
      <c r="R63" s="2">
        <v>1500</v>
      </c>
      <c r="S63" s="2">
        <f>SUM(M63:R63)</f>
        <v>9000</v>
      </c>
      <c r="T63" s="33"/>
      <c r="U63" s="4"/>
    </row>
    <row r="64" spans="2:21" ht="22.5" x14ac:dyDescent="0.55000000000000004">
      <c r="B64" s="93"/>
      <c r="C64" s="98"/>
      <c r="D64" s="99"/>
      <c r="E64" s="100"/>
      <c r="F64" s="98"/>
      <c r="G64" s="99"/>
      <c r="H64" s="99"/>
      <c r="I64" s="99"/>
      <c r="J64" s="100"/>
      <c r="K64" s="93"/>
      <c r="L64" s="93"/>
      <c r="M64" s="43" t="s">
        <v>13</v>
      </c>
      <c r="N64" s="43" t="s">
        <v>14</v>
      </c>
      <c r="O64" s="43" t="s">
        <v>15</v>
      </c>
      <c r="P64" s="43" t="s">
        <v>16</v>
      </c>
      <c r="Q64" s="43" t="s">
        <v>17</v>
      </c>
      <c r="R64" s="43" t="s">
        <v>18</v>
      </c>
      <c r="S64" s="43" t="s">
        <v>19</v>
      </c>
      <c r="T64" s="43" t="s">
        <v>20</v>
      </c>
      <c r="U64" s="4"/>
    </row>
    <row r="65" spans="2:21" ht="23" thickBot="1" x14ac:dyDescent="0.6">
      <c r="B65" s="157"/>
      <c r="C65" s="158"/>
      <c r="D65" s="159"/>
      <c r="E65" s="160"/>
      <c r="F65" s="158"/>
      <c r="G65" s="159"/>
      <c r="H65" s="159"/>
      <c r="I65" s="159"/>
      <c r="J65" s="160"/>
      <c r="K65" s="157"/>
      <c r="L65" s="157"/>
      <c r="M65" s="161">
        <v>1500</v>
      </c>
      <c r="N65" s="161">
        <v>1500</v>
      </c>
      <c r="O65" s="161">
        <v>1500</v>
      </c>
      <c r="P65" s="161">
        <v>1500</v>
      </c>
      <c r="Q65" s="161">
        <v>1500</v>
      </c>
      <c r="R65" s="161">
        <v>1500</v>
      </c>
      <c r="S65" s="161">
        <f>SUM(M65:R65)</f>
        <v>9000</v>
      </c>
      <c r="T65" s="161">
        <f>S63+S65</f>
        <v>18000</v>
      </c>
      <c r="U65" s="4"/>
    </row>
    <row r="66" spans="2:21" ht="22.5" x14ac:dyDescent="0.55000000000000004">
      <c r="B66" s="93" t="s">
        <v>78</v>
      </c>
      <c r="C66" s="98" t="s">
        <v>79</v>
      </c>
      <c r="D66" s="99"/>
      <c r="E66" s="100"/>
      <c r="F66" s="162" t="s">
        <v>65</v>
      </c>
      <c r="G66" s="99"/>
      <c r="H66" s="99"/>
      <c r="I66" s="99"/>
      <c r="J66" s="100"/>
      <c r="K66" s="93" t="s">
        <v>21</v>
      </c>
      <c r="L66" s="93" t="s">
        <v>22</v>
      </c>
      <c r="M66" s="49" t="s">
        <v>5</v>
      </c>
      <c r="N66" s="49" t="s">
        <v>6</v>
      </c>
      <c r="O66" s="49" t="s">
        <v>7</v>
      </c>
      <c r="P66" s="49" t="s">
        <v>8</v>
      </c>
      <c r="Q66" s="49" t="s">
        <v>9</v>
      </c>
      <c r="R66" s="49" t="s">
        <v>10</v>
      </c>
      <c r="S66" s="49" t="s">
        <v>11</v>
      </c>
      <c r="T66" s="33"/>
      <c r="U66" s="4"/>
    </row>
    <row r="67" spans="2:21" ht="22.5" x14ac:dyDescent="0.55000000000000004">
      <c r="B67" s="93"/>
      <c r="C67" s="98"/>
      <c r="D67" s="99"/>
      <c r="E67" s="100"/>
      <c r="F67" s="98"/>
      <c r="G67" s="99"/>
      <c r="H67" s="99"/>
      <c r="I67" s="99"/>
      <c r="J67" s="100"/>
      <c r="K67" s="93"/>
      <c r="L67" s="93"/>
      <c r="M67" s="2">
        <v>300</v>
      </c>
      <c r="N67" s="2">
        <v>300</v>
      </c>
      <c r="O67" s="2">
        <v>300</v>
      </c>
      <c r="P67" s="2">
        <v>300</v>
      </c>
      <c r="Q67" s="2">
        <v>300</v>
      </c>
      <c r="R67" s="2">
        <v>300</v>
      </c>
      <c r="S67" s="2">
        <f>SUM(M67:R67)</f>
        <v>1800</v>
      </c>
      <c r="T67" s="33"/>
      <c r="U67" s="4"/>
    </row>
    <row r="68" spans="2:21" ht="22.5" x14ac:dyDescent="0.55000000000000004">
      <c r="B68" s="93"/>
      <c r="C68" s="98"/>
      <c r="D68" s="99"/>
      <c r="E68" s="100"/>
      <c r="F68" s="98"/>
      <c r="G68" s="99"/>
      <c r="H68" s="99"/>
      <c r="I68" s="99"/>
      <c r="J68" s="100"/>
      <c r="K68" s="93"/>
      <c r="L68" s="93"/>
      <c r="M68" s="43" t="s">
        <v>13</v>
      </c>
      <c r="N68" s="43" t="s">
        <v>14</v>
      </c>
      <c r="O68" s="43" t="s">
        <v>15</v>
      </c>
      <c r="P68" s="43" t="s">
        <v>16</v>
      </c>
      <c r="Q68" s="43" t="s">
        <v>17</v>
      </c>
      <c r="R68" s="43" t="s">
        <v>18</v>
      </c>
      <c r="S68" s="43" t="s">
        <v>19</v>
      </c>
      <c r="T68" s="43" t="s">
        <v>20</v>
      </c>
      <c r="U68" s="4"/>
    </row>
    <row r="69" spans="2:21" ht="23" thickBot="1" x14ac:dyDescent="0.6">
      <c r="B69" s="157"/>
      <c r="C69" s="158"/>
      <c r="D69" s="159"/>
      <c r="E69" s="160"/>
      <c r="F69" s="158"/>
      <c r="G69" s="159"/>
      <c r="H69" s="159"/>
      <c r="I69" s="159"/>
      <c r="J69" s="160"/>
      <c r="K69" s="157"/>
      <c r="L69" s="157"/>
      <c r="M69" s="161">
        <v>300</v>
      </c>
      <c r="N69" s="161">
        <v>300</v>
      </c>
      <c r="O69" s="161">
        <v>300</v>
      </c>
      <c r="P69" s="161">
        <v>300</v>
      </c>
      <c r="Q69" s="161">
        <v>300</v>
      </c>
      <c r="R69" s="161">
        <v>300</v>
      </c>
      <c r="S69" s="161">
        <f>SUM(M69:R69)</f>
        <v>1800</v>
      </c>
      <c r="T69" s="161">
        <f>S67+S69</f>
        <v>3600</v>
      </c>
      <c r="U69" s="4"/>
    </row>
    <row r="70" spans="2:21" ht="22.5" x14ac:dyDescent="0.55000000000000004">
      <c r="B70" s="93" t="s">
        <v>49</v>
      </c>
      <c r="C70" s="98" t="s">
        <v>80</v>
      </c>
      <c r="D70" s="99"/>
      <c r="E70" s="100"/>
      <c r="F70" s="162" t="s">
        <v>81</v>
      </c>
      <c r="G70" s="99"/>
      <c r="H70" s="99"/>
      <c r="I70" s="99"/>
      <c r="J70" s="100"/>
      <c r="K70" s="93" t="s">
        <v>21</v>
      </c>
      <c r="L70" s="93" t="s">
        <v>22</v>
      </c>
      <c r="M70" s="49" t="s">
        <v>5</v>
      </c>
      <c r="N70" s="49" t="s">
        <v>6</v>
      </c>
      <c r="O70" s="49" t="s">
        <v>7</v>
      </c>
      <c r="P70" s="49" t="s">
        <v>8</v>
      </c>
      <c r="Q70" s="49" t="s">
        <v>9</v>
      </c>
      <c r="R70" s="49" t="s">
        <v>10</v>
      </c>
      <c r="S70" s="49" t="s">
        <v>11</v>
      </c>
      <c r="T70" s="33"/>
      <c r="U70" s="4"/>
    </row>
    <row r="71" spans="2:21" ht="22.5" x14ac:dyDescent="0.55000000000000004">
      <c r="B71" s="93"/>
      <c r="C71" s="98"/>
      <c r="D71" s="99"/>
      <c r="E71" s="100"/>
      <c r="F71" s="98"/>
      <c r="G71" s="99"/>
      <c r="H71" s="99"/>
      <c r="I71" s="99"/>
      <c r="J71" s="100"/>
      <c r="K71" s="93"/>
      <c r="L71" s="93"/>
      <c r="M71" s="2">
        <f>M63+M67</f>
        <v>1800</v>
      </c>
      <c r="N71" s="2">
        <f t="shared" ref="N71:R73" si="5">N63+N67</f>
        <v>1800</v>
      </c>
      <c r="O71" s="2">
        <f t="shared" si="5"/>
        <v>1800</v>
      </c>
      <c r="P71" s="2">
        <f t="shared" si="5"/>
        <v>1800</v>
      </c>
      <c r="Q71" s="2">
        <f t="shared" si="5"/>
        <v>1800</v>
      </c>
      <c r="R71" s="2">
        <f t="shared" si="5"/>
        <v>1800</v>
      </c>
      <c r="S71" s="2">
        <f>SUM(M71:R71)</f>
        <v>10800</v>
      </c>
      <c r="T71" s="33"/>
      <c r="U71" s="4"/>
    </row>
    <row r="72" spans="2:21" ht="22.5" x14ac:dyDescent="0.55000000000000004">
      <c r="B72" s="93"/>
      <c r="C72" s="98"/>
      <c r="D72" s="99"/>
      <c r="E72" s="100"/>
      <c r="F72" s="98"/>
      <c r="G72" s="99"/>
      <c r="H72" s="99"/>
      <c r="I72" s="99"/>
      <c r="J72" s="100"/>
      <c r="K72" s="93"/>
      <c r="L72" s="93"/>
      <c r="M72" s="43" t="s">
        <v>13</v>
      </c>
      <c r="N72" s="43" t="s">
        <v>14</v>
      </c>
      <c r="O72" s="43" t="s">
        <v>15</v>
      </c>
      <c r="P72" s="43" t="s">
        <v>16</v>
      </c>
      <c r="Q72" s="43" t="s">
        <v>17</v>
      </c>
      <c r="R72" s="43" t="s">
        <v>18</v>
      </c>
      <c r="S72" s="43" t="s">
        <v>19</v>
      </c>
      <c r="T72" s="43" t="s">
        <v>20</v>
      </c>
      <c r="U72" s="4"/>
    </row>
    <row r="73" spans="2:21" ht="23" thickBot="1" x14ac:dyDescent="0.6">
      <c r="B73" s="157"/>
      <c r="C73" s="158"/>
      <c r="D73" s="159"/>
      <c r="E73" s="160"/>
      <c r="F73" s="158"/>
      <c r="G73" s="159"/>
      <c r="H73" s="159"/>
      <c r="I73" s="159"/>
      <c r="J73" s="160"/>
      <c r="K73" s="157"/>
      <c r="L73" s="157"/>
      <c r="M73" s="161">
        <f>M65+M69</f>
        <v>1800</v>
      </c>
      <c r="N73" s="161">
        <f t="shared" si="5"/>
        <v>1800</v>
      </c>
      <c r="O73" s="161">
        <f t="shared" si="5"/>
        <v>1800</v>
      </c>
      <c r="P73" s="161">
        <f t="shared" si="5"/>
        <v>1800</v>
      </c>
      <c r="Q73" s="161">
        <f t="shared" si="5"/>
        <v>1800</v>
      </c>
      <c r="R73" s="161">
        <f t="shared" si="5"/>
        <v>1800</v>
      </c>
      <c r="S73" s="161">
        <f>SUM(M73:R73)</f>
        <v>10800</v>
      </c>
      <c r="T73" s="161">
        <f>S71+S73</f>
        <v>21600</v>
      </c>
      <c r="U73" s="4"/>
    </row>
    <row r="74" spans="2:21" ht="22.5" x14ac:dyDescent="0.55000000000000004">
      <c r="B74" s="93" t="s">
        <v>101</v>
      </c>
      <c r="C74" s="98" t="s">
        <v>121</v>
      </c>
      <c r="D74" s="99"/>
      <c r="E74" s="100"/>
      <c r="F74" s="162" t="s">
        <v>102</v>
      </c>
      <c r="G74" s="99"/>
      <c r="H74" s="99"/>
      <c r="I74" s="99"/>
      <c r="J74" s="100"/>
      <c r="K74" s="93" t="s">
        <v>21</v>
      </c>
      <c r="L74" s="93" t="s">
        <v>22</v>
      </c>
      <c r="M74" s="49" t="s">
        <v>5</v>
      </c>
      <c r="N74" s="49" t="s">
        <v>6</v>
      </c>
      <c r="O74" s="49" t="s">
        <v>7</v>
      </c>
      <c r="P74" s="49" t="s">
        <v>8</v>
      </c>
      <c r="Q74" s="49" t="s">
        <v>9</v>
      </c>
      <c r="R74" s="49" t="s">
        <v>10</v>
      </c>
      <c r="S74" s="49" t="s">
        <v>11</v>
      </c>
      <c r="T74" s="33"/>
      <c r="U74" s="4"/>
    </row>
    <row r="75" spans="2:21" ht="22.5" x14ac:dyDescent="0.55000000000000004">
      <c r="B75" s="93"/>
      <c r="C75" s="98"/>
      <c r="D75" s="99"/>
      <c r="E75" s="100"/>
      <c r="F75" s="98"/>
      <c r="G75" s="99"/>
      <c r="H75" s="99"/>
      <c r="I75" s="99"/>
      <c r="J75" s="100"/>
      <c r="K75" s="93"/>
      <c r="L75" s="93"/>
      <c r="M75" s="2">
        <f>M55-M71</f>
        <v>100</v>
      </c>
      <c r="N75" s="2">
        <f t="shared" ref="N75:R77" si="6">N55-N71</f>
        <v>290</v>
      </c>
      <c r="O75" s="2">
        <f t="shared" si="6"/>
        <v>498</v>
      </c>
      <c r="P75" s="2">
        <f t="shared" si="6"/>
        <v>726</v>
      </c>
      <c r="Q75" s="2">
        <f t="shared" si="6"/>
        <v>974</v>
      </c>
      <c r="R75" s="2">
        <f t="shared" si="6"/>
        <v>1240</v>
      </c>
      <c r="S75" s="2">
        <f>SUM(M75:R75)</f>
        <v>3828</v>
      </c>
      <c r="T75" s="33"/>
      <c r="U75" s="4"/>
    </row>
    <row r="76" spans="2:21" ht="22.5" x14ac:dyDescent="0.55000000000000004">
      <c r="B76" s="93"/>
      <c r="C76" s="98"/>
      <c r="D76" s="99"/>
      <c r="E76" s="100"/>
      <c r="F76" s="98"/>
      <c r="G76" s="99"/>
      <c r="H76" s="99"/>
      <c r="I76" s="99"/>
      <c r="J76" s="100"/>
      <c r="K76" s="93"/>
      <c r="L76" s="93"/>
      <c r="M76" s="43" t="s">
        <v>13</v>
      </c>
      <c r="N76" s="43" t="s">
        <v>14</v>
      </c>
      <c r="O76" s="43" t="s">
        <v>15</v>
      </c>
      <c r="P76" s="43" t="s">
        <v>16</v>
      </c>
      <c r="Q76" s="43" t="s">
        <v>17</v>
      </c>
      <c r="R76" s="43" t="s">
        <v>18</v>
      </c>
      <c r="S76" s="43" t="s">
        <v>19</v>
      </c>
      <c r="T76" s="43" t="s">
        <v>20</v>
      </c>
      <c r="U76" s="4"/>
    </row>
    <row r="77" spans="2:21" ht="23" thickBot="1" x14ac:dyDescent="0.6">
      <c r="B77" s="157"/>
      <c r="C77" s="158"/>
      <c r="D77" s="159"/>
      <c r="E77" s="160"/>
      <c r="F77" s="158"/>
      <c r="G77" s="159"/>
      <c r="H77" s="159"/>
      <c r="I77" s="159"/>
      <c r="J77" s="160"/>
      <c r="K77" s="157"/>
      <c r="L77" s="157"/>
      <c r="M77" s="161">
        <f>M57-M73</f>
        <v>1544</v>
      </c>
      <c r="N77" s="161">
        <f t="shared" si="6"/>
        <v>1866</v>
      </c>
      <c r="O77" s="161">
        <f t="shared" si="6"/>
        <v>2228</v>
      </c>
      <c r="P77" s="161">
        <f t="shared" si="6"/>
        <v>2626</v>
      </c>
      <c r="Q77" s="161">
        <f t="shared" si="6"/>
        <v>3064</v>
      </c>
      <c r="R77" s="161">
        <f t="shared" si="6"/>
        <v>3538</v>
      </c>
      <c r="S77" s="161">
        <f>SUM(M77:R77)</f>
        <v>14866</v>
      </c>
      <c r="T77" s="161">
        <f>S75+S77</f>
        <v>18694</v>
      </c>
      <c r="U77" s="4"/>
    </row>
    <row r="78" spans="2:21" ht="22.5" x14ac:dyDescent="0.55000000000000004">
      <c r="B78" s="93" t="s">
        <v>50</v>
      </c>
      <c r="C78" s="98" t="s">
        <v>122</v>
      </c>
      <c r="D78" s="99"/>
      <c r="E78" s="100"/>
      <c r="F78" s="162" t="s">
        <v>103</v>
      </c>
      <c r="G78" s="99"/>
      <c r="H78" s="99"/>
      <c r="I78" s="99"/>
      <c r="J78" s="100"/>
      <c r="K78" s="93"/>
      <c r="L78" s="93" t="s">
        <v>66</v>
      </c>
      <c r="M78" s="49" t="s">
        <v>5</v>
      </c>
      <c r="N78" s="49" t="s">
        <v>6</v>
      </c>
      <c r="O78" s="49" t="s">
        <v>7</v>
      </c>
      <c r="P78" s="49" t="s">
        <v>8</v>
      </c>
      <c r="Q78" s="49" t="s">
        <v>9</v>
      </c>
      <c r="R78" s="49" t="s">
        <v>10</v>
      </c>
      <c r="S78" s="49" t="s">
        <v>11</v>
      </c>
      <c r="T78" s="33"/>
      <c r="U78" s="4"/>
    </row>
    <row r="79" spans="2:21" ht="22.5" x14ac:dyDescent="0.55000000000000004">
      <c r="B79" s="93"/>
      <c r="C79" s="98"/>
      <c r="D79" s="99"/>
      <c r="E79" s="100"/>
      <c r="F79" s="98"/>
      <c r="G79" s="99"/>
      <c r="H79" s="99"/>
      <c r="I79" s="99"/>
      <c r="J79" s="100"/>
      <c r="K79" s="93"/>
      <c r="L79" s="93"/>
      <c r="M79" s="47">
        <f>ROUND(M75/M31*100,1)</f>
        <v>1.1000000000000001</v>
      </c>
      <c r="N79" s="47">
        <f t="shared" ref="N79:S79" si="7">ROUND(N75/N31*100,1)</f>
        <v>2.8</v>
      </c>
      <c r="O79" s="47">
        <f t="shared" si="7"/>
        <v>4.3</v>
      </c>
      <c r="P79" s="47">
        <f t="shared" si="7"/>
        <v>5.7</v>
      </c>
      <c r="Q79" s="47">
        <f t="shared" si="7"/>
        <v>7</v>
      </c>
      <c r="R79" s="47">
        <f t="shared" si="7"/>
        <v>8.1999999999999993</v>
      </c>
      <c r="S79" s="47">
        <f t="shared" si="7"/>
        <v>5.2</v>
      </c>
      <c r="T79" s="33"/>
      <c r="U79" s="4"/>
    </row>
    <row r="80" spans="2:21" ht="22.5" x14ac:dyDescent="0.55000000000000004">
      <c r="B80" s="93"/>
      <c r="C80" s="98"/>
      <c r="D80" s="99"/>
      <c r="E80" s="100"/>
      <c r="F80" s="98"/>
      <c r="G80" s="99"/>
      <c r="H80" s="99"/>
      <c r="I80" s="99"/>
      <c r="J80" s="100"/>
      <c r="K80" s="93"/>
      <c r="L80" s="93"/>
      <c r="M80" s="43" t="s">
        <v>13</v>
      </c>
      <c r="N80" s="43" t="s">
        <v>14</v>
      </c>
      <c r="O80" s="43" t="s">
        <v>15</v>
      </c>
      <c r="P80" s="43" t="s">
        <v>16</v>
      </c>
      <c r="Q80" s="43" t="s">
        <v>17</v>
      </c>
      <c r="R80" s="43" t="s">
        <v>18</v>
      </c>
      <c r="S80" s="43" t="s">
        <v>19</v>
      </c>
      <c r="T80" s="43" t="s">
        <v>20</v>
      </c>
      <c r="U80" s="4"/>
    </row>
    <row r="81" spans="1:21" ht="22.5" x14ac:dyDescent="0.55000000000000004">
      <c r="B81" s="94"/>
      <c r="C81" s="101"/>
      <c r="D81" s="102"/>
      <c r="E81" s="103"/>
      <c r="F81" s="101"/>
      <c r="G81" s="102"/>
      <c r="H81" s="102"/>
      <c r="I81" s="102"/>
      <c r="J81" s="103"/>
      <c r="K81" s="94"/>
      <c r="L81" s="94"/>
      <c r="M81" s="47">
        <f t="shared" ref="M81:T81" si="8">ROUND(M77/M33*100,1)</f>
        <v>9.1999999999999993</v>
      </c>
      <c r="N81" s="47">
        <f t="shared" si="8"/>
        <v>10.199999999999999</v>
      </c>
      <c r="O81" s="47">
        <f t="shared" si="8"/>
        <v>11.1</v>
      </c>
      <c r="P81" s="47">
        <f t="shared" si="8"/>
        <v>11.9</v>
      </c>
      <c r="Q81" s="47">
        <f t="shared" si="8"/>
        <v>12.6</v>
      </c>
      <c r="R81" s="47">
        <f t="shared" si="8"/>
        <v>13.3</v>
      </c>
      <c r="S81" s="47">
        <f t="shared" si="8"/>
        <v>11.6</v>
      </c>
      <c r="T81" s="47">
        <f t="shared" si="8"/>
        <v>9.3000000000000007</v>
      </c>
      <c r="U81" s="4"/>
    </row>
    <row r="82" spans="1:21" x14ac:dyDescent="0.55000000000000004">
      <c r="A82" s="4"/>
      <c r="B82" s="4"/>
      <c r="C82" s="4"/>
      <c r="D82" s="4"/>
      <c r="E82" s="4"/>
      <c r="F82" s="4"/>
      <c r="G82" s="4"/>
      <c r="H82" s="4"/>
      <c r="I82" s="4"/>
      <c r="J82" s="4"/>
      <c r="K82" s="4"/>
      <c r="L82" s="4"/>
      <c r="M82" s="4"/>
      <c r="N82" s="4"/>
      <c r="O82" s="4"/>
      <c r="P82" s="4"/>
      <c r="Q82" s="4"/>
      <c r="R82" s="4"/>
      <c r="S82" s="4"/>
      <c r="T82" s="4"/>
      <c r="U82" s="4"/>
    </row>
  </sheetData>
  <mergeCells count="92">
    <mergeCell ref="B78:B81"/>
    <mergeCell ref="C78:E81"/>
    <mergeCell ref="F78:J81"/>
    <mergeCell ref="K78:K81"/>
    <mergeCell ref="L78:L81"/>
    <mergeCell ref="B70:B73"/>
    <mergeCell ref="C70:E73"/>
    <mergeCell ref="F70:J73"/>
    <mergeCell ref="K70:K73"/>
    <mergeCell ref="L70:L73"/>
    <mergeCell ref="B74:B77"/>
    <mergeCell ref="C74:E77"/>
    <mergeCell ref="F74:J77"/>
    <mergeCell ref="K74:K77"/>
    <mergeCell ref="L74:L77"/>
    <mergeCell ref="B62:B65"/>
    <mergeCell ref="C62:E65"/>
    <mergeCell ref="F62:J65"/>
    <mergeCell ref="K62:K65"/>
    <mergeCell ref="L62:L65"/>
    <mergeCell ref="B66:B69"/>
    <mergeCell ref="C66:E69"/>
    <mergeCell ref="F66:J69"/>
    <mergeCell ref="K66:K69"/>
    <mergeCell ref="L66:L69"/>
    <mergeCell ref="B54:B57"/>
    <mergeCell ref="C54:E57"/>
    <mergeCell ref="F54:J57"/>
    <mergeCell ref="K54:K57"/>
    <mergeCell ref="L54:L57"/>
    <mergeCell ref="B58:B61"/>
    <mergeCell ref="C58:E61"/>
    <mergeCell ref="F58:J61"/>
    <mergeCell ref="K58:K61"/>
    <mergeCell ref="L58:L61"/>
    <mergeCell ref="B46:B49"/>
    <mergeCell ref="C46:E49"/>
    <mergeCell ref="F46:J49"/>
    <mergeCell ref="K46:K49"/>
    <mergeCell ref="L46:L49"/>
    <mergeCell ref="B50:B53"/>
    <mergeCell ref="C50:E53"/>
    <mergeCell ref="F50:J53"/>
    <mergeCell ref="K50:K53"/>
    <mergeCell ref="L50:L53"/>
    <mergeCell ref="L34:L37"/>
    <mergeCell ref="B38:B41"/>
    <mergeCell ref="C38:E41"/>
    <mergeCell ref="F38:J41"/>
    <mergeCell ref="K38:K41"/>
    <mergeCell ref="L38:L41"/>
    <mergeCell ref="B34:B37"/>
    <mergeCell ref="C34:E37"/>
    <mergeCell ref="F34:J37"/>
    <mergeCell ref="K34:K37"/>
    <mergeCell ref="B42:B45"/>
    <mergeCell ref="C42:E45"/>
    <mergeCell ref="F42:J45"/>
    <mergeCell ref="K42:K45"/>
    <mergeCell ref="L42:L45"/>
    <mergeCell ref="C7:E7"/>
    <mergeCell ref="G7:I7"/>
    <mergeCell ref="B2:I2"/>
    <mergeCell ref="J2:L2"/>
    <mergeCell ref="B4:T4"/>
    <mergeCell ref="B5:T5"/>
    <mergeCell ref="L30:L33"/>
    <mergeCell ref="K30:K33"/>
    <mergeCell ref="F30:J33"/>
    <mergeCell ref="K26:K29"/>
    <mergeCell ref="L26:L29"/>
    <mergeCell ref="C30:E33"/>
    <mergeCell ref="B30:B33"/>
    <mergeCell ref="B26:B29"/>
    <mergeCell ref="C26:E29"/>
    <mergeCell ref="F26:J29"/>
    <mergeCell ref="B23:B25"/>
    <mergeCell ref="C23:E25"/>
    <mergeCell ref="F23:J25"/>
    <mergeCell ref="K23:K25"/>
    <mergeCell ref="L23:L25"/>
    <mergeCell ref="B9:T9"/>
    <mergeCell ref="B11:T11"/>
    <mergeCell ref="B21:T21"/>
    <mergeCell ref="C22:E22"/>
    <mergeCell ref="F22:J22"/>
    <mergeCell ref="D15:E15"/>
    <mergeCell ref="D16:E16"/>
    <mergeCell ref="B19:C19"/>
    <mergeCell ref="D19:G19"/>
    <mergeCell ref="H19:K19"/>
    <mergeCell ref="B18:C18"/>
  </mergeCells>
  <phoneticPr fontId="1"/>
  <printOptions horizontalCentered="1"/>
  <pageMargins left="0" right="0" top="0.59055118110236227"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93"/>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17" t="s">
        <v>28</v>
      </c>
      <c r="C2" s="117"/>
      <c r="D2" s="117"/>
      <c r="E2" s="117"/>
      <c r="F2" s="117"/>
      <c r="G2" s="117"/>
      <c r="H2" s="117"/>
      <c r="I2" s="117"/>
      <c r="J2" s="118" t="s">
        <v>110</v>
      </c>
      <c r="K2" s="118"/>
      <c r="L2" s="118"/>
      <c r="M2" s="38" t="s">
        <v>111</v>
      </c>
      <c r="N2" s="38"/>
      <c r="O2" s="38"/>
      <c r="P2" s="38"/>
      <c r="Q2" s="38"/>
      <c r="R2" s="38"/>
      <c r="S2" s="38"/>
      <c r="T2" s="7"/>
    </row>
    <row r="3" spans="2:20" ht="31.5" x14ac:dyDescent="1.05">
      <c r="B3" s="8"/>
      <c r="C3" s="30" t="s">
        <v>35</v>
      </c>
      <c r="D3" s="8"/>
      <c r="E3" s="8"/>
      <c r="F3" s="8"/>
      <c r="G3" s="30" t="s">
        <v>53</v>
      </c>
      <c r="H3" s="8"/>
      <c r="I3" s="8"/>
      <c r="J3" s="39" t="s">
        <v>132</v>
      </c>
      <c r="K3" s="9"/>
      <c r="L3" s="9"/>
      <c r="M3" s="9"/>
      <c r="N3" s="9"/>
      <c r="O3" s="9"/>
      <c r="P3" s="9"/>
      <c r="Q3" s="9"/>
      <c r="R3" s="9"/>
      <c r="S3" s="9"/>
      <c r="T3" s="10"/>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900000000000006" customHeight="1" x14ac:dyDescent="0.55000000000000004">
      <c r="B5" s="75" t="s">
        <v>118</v>
      </c>
      <c r="C5" s="76"/>
      <c r="D5" s="76"/>
      <c r="E5" s="76"/>
      <c r="F5" s="76"/>
      <c r="G5" s="76"/>
      <c r="H5" s="76"/>
      <c r="I5" s="76"/>
      <c r="J5" s="76"/>
      <c r="K5" s="76"/>
      <c r="L5" s="76"/>
      <c r="M5" s="76"/>
      <c r="N5" s="76"/>
      <c r="O5" s="76"/>
      <c r="P5" s="76"/>
      <c r="Q5" s="76"/>
      <c r="R5" s="76"/>
      <c r="S5" s="76"/>
      <c r="T5" s="77"/>
    </row>
    <row r="6" spans="2:20" ht="6" customHeight="1" x14ac:dyDescent="0.55000000000000004"/>
    <row r="7" spans="2:20" ht="28.5" x14ac:dyDescent="0.95">
      <c r="B7" s="12">
        <v>1</v>
      </c>
      <c r="C7" s="113" t="s">
        <v>52</v>
      </c>
      <c r="D7" s="114"/>
      <c r="E7" s="115"/>
      <c r="F7" s="11">
        <v>1</v>
      </c>
      <c r="G7" s="116" t="s">
        <v>24</v>
      </c>
      <c r="H7" s="116"/>
      <c r="I7" s="116"/>
      <c r="J7" s="31"/>
      <c r="K7" s="31"/>
      <c r="L7" s="31"/>
      <c r="M7" s="31"/>
      <c r="N7" s="31"/>
      <c r="O7" s="31"/>
      <c r="P7" s="31"/>
      <c r="Q7" s="31"/>
      <c r="R7" s="31"/>
      <c r="S7" s="31"/>
      <c r="T7" s="32"/>
    </row>
    <row r="8" spans="2:20" ht="7.15" customHeight="1" x14ac:dyDescent="0.55000000000000004">
      <c r="B8" s="14"/>
      <c r="C8" s="15"/>
      <c r="D8" s="15"/>
      <c r="E8" s="15"/>
      <c r="F8" s="15"/>
      <c r="G8" s="15"/>
      <c r="H8" s="15"/>
      <c r="I8" s="15"/>
      <c r="J8" s="15"/>
      <c r="K8" s="15"/>
      <c r="L8" s="15"/>
      <c r="M8" s="15"/>
      <c r="N8" s="15"/>
      <c r="O8" s="15"/>
      <c r="P8" s="15"/>
      <c r="Q8" s="15"/>
      <c r="R8" s="15"/>
      <c r="S8" s="15"/>
      <c r="T8" s="16"/>
    </row>
    <row r="9" spans="2:20" ht="81.400000000000006" customHeight="1" x14ac:dyDescent="0.55000000000000004">
      <c r="B9" s="72" t="s">
        <v>112</v>
      </c>
      <c r="C9" s="73"/>
      <c r="D9" s="73"/>
      <c r="E9" s="73"/>
      <c r="F9" s="73"/>
      <c r="G9" s="73"/>
      <c r="H9" s="73"/>
      <c r="I9" s="73"/>
      <c r="J9" s="73"/>
      <c r="K9" s="73"/>
      <c r="L9" s="73"/>
      <c r="M9" s="73"/>
      <c r="N9" s="73"/>
      <c r="O9" s="73"/>
      <c r="P9" s="73"/>
      <c r="Q9" s="73"/>
      <c r="R9" s="73"/>
      <c r="S9" s="73"/>
      <c r="T9" s="74"/>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6.15" customHeight="1" x14ac:dyDescent="0.55000000000000004">
      <c r="B11" s="75" t="s">
        <v>115</v>
      </c>
      <c r="C11" s="76"/>
      <c r="D11" s="76"/>
      <c r="E11" s="76"/>
      <c r="F11" s="76"/>
      <c r="G11" s="76"/>
      <c r="H11" s="76"/>
      <c r="I11" s="76"/>
      <c r="J11" s="76"/>
      <c r="K11" s="76"/>
      <c r="L11" s="76"/>
      <c r="M11" s="76"/>
      <c r="N11" s="76"/>
      <c r="O11" s="76"/>
      <c r="P11" s="76"/>
      <c r="Q11" s="76"/>
      <c r="R11" s="76"/>
      <c r="S11" s="76"/>
      <c r="T11" s="77"/>
    </row>
    <row r="12" spans="2:20" ht="19.899999999999999" customHeight="1" x14ac:dyDescent="0.55000000000000004">
      <c r="B12" s="44"/>
      <c r="C12" s="45"/>
      <c r="D12" s="45"/>
      <c r="E12" s="45"/>
      <c r="F12" s="45"/>
      <c r="G12" s="45"/>
      <c r="H12" s="45"/>
      <c r="I12" s="45"/>
      <c r="J12" s="45"/>
      <c r="K12" s="45"/>
      <c r="L12" s="45"/>
      <c r="M12" s="45"/>
      <c r="N12" s="45"/>
      <c r="O12" s="45"/>
      <c r="P12" s="45"/>
      <c r="Q12" s="45"/>
      <c r="R12" s="45"/>
      <c r="S12" s="45"/>
      <c r="T12" s="46"/>
    </row>
    <row r="13" spans="2:20" ht="19.899999999999999" customHeight="1" thickBot="1" x14ac:dyDescent="0.6">
      <c r="B13" s="44"/>
      <c r="C13" s="45" t="s">
        <v>57</v>
      </c>
      <c r="D13" s="45"/>
      <c r="E13" s="45"/>
      <c r="F13" s="45"/>
      <c r="G13" s="45"/>
      <c r="H13" s="45"/>
      <c r="I13" s="45"/>
      <c r="J13" s="45"/>
      <c r="K13" s="45"/>
      <c r="L13" s="45"/>
      <c r="M13" s="45"/>
      <c r="N13" s="45"/>
      <c r="O13" s="45"/>
      <c r="P13" s="45"/>
      <c r="Q13" s="45"/>
      <c r="R13" s="45"/>
      <c r="S13" s="45"/>
      <c r="T13" s="46"/>
    </row>
    <row r="14" spans="2:20" ht="19.899999999999999" customHeight="1" thickBot="1" x14ac:dyDescent="0.6">
      <c r="B14" s="44"/>
      <c r="C14" s="40" t="s">
        <v>54</v>
      </c>
      <c r="D14" s="45"/>
      <c r="E14" s="45"/>
      <c r="F14" s="45"/>
      <c r="G14" s="45"/>
      <c r="H14" s="45"/>
      <c r="I14" s="45"/>
      <c r="J14" s="45"/>
      <c r="K14" s="45"/>
      <c r="L14" s="45"/>
      <c r="M14" s="45"/>
      <c r="N14" s="45"/>
      <c r="O14" s="45"/>
      <c r="P14" s="45"/>
      <c r="Q14" s="45"/>
      <c r="R14" s="45"/>
      <c r="S14" s="45"/>
      <c r="T14" s="46"/>
    </row>
    <row r="15" spans="2:20" ht="19.899999999999999" customHeight="1" thickBot="1" x14ac:dyDescent="0.6">
      <c r="B15" s="44"/>
      <c r="C15" s="45"/>
      <c r="D15" s="84" t="s">
        <v>56</v>
      </c>
      <c r="E15" s="85"/>
      <c r="F15" s="45"/>
      <c r="G15" s="45" t="s">
        <v>63</v>
      </c>
      <c r="H15" s="45"/>
      <c r="I15" s="45"/>
      <c r="J15" s="45"/>
      <c r="K15" s="45"/>
      <c r="L15" s="45"/>
      <c r="M15" s="45"/>
      <c r="N15" s="45"/>
      <c r="O15" s="45"/>
      <c r="P15" s="45"/>
      <c r="Q15" s="45"/>
      <c r="R15" s="45"/>
      <c r="S15" s="45"/>
      <c r="T15" s="46"/>
    </row>
    <row r="16" spans="2:20" ht="19.899999999999999" customHeight="1" thickBot="1" x14ac:dyDescent="0.6">
      <c r="B16" s="44"/>
      <c r="C16" s="45"/>
      <c r="D16" s="84" t="s">
        <v>58</v>
      </c>
      <c r="E16" s="85"/>
      <c r="F16" s="45"/>
      <c r="G16" s="45" t="s">
        <v>113</v>
      </c>
      <c r="H16" s="45"/>
      <c r="I16" s="45"/>
      <c r="J16" s="45"/>
      <c r="K16" s="45"/>
      <c r="L16" s="45"/>
      <c r="M16" s="45"/>
      <c r="N16" s="45"/>
      <c r="O16" s="45"/>
      <c r="P16" s="45"/>
      <c r="Q16" s="45"/>
      <c r="R16" s="45"/>
      <c r="S16" s="45"/>
      <c r="T16" s="46"/>
    </row>
    <row r="17" spans="2:21" ht="19.899999999999999" customHeight="1" thickBot="1" x14ac:dyDescent="0.6">
      <c r="B17" s="44"/>
      <c r="C17" s="45"/>
      <c r="D17" s="45"/>
      <c r="E17" s="45"/>
      <c r="F17" s="45"/>
      <c r="G17" s="45"/>
      <c r="H17" s="45"/>
      <c r="I17" s="45"/>
      <c r="J17" s="45"/>
      <c r="K17" s="45"/>
      <c r="L17" s="45"/>
      <c r="M17" s="45"/>
      <c r="N17" s="45"/>
      <c r="O17" s="45"/>
      <c r="P17" s="45"/>
      <c r="Q17" s="45"/>
      <c r="R17" s="45"/>
      <c r="S17" s="45"/>
      <c r="T17" s="46"/>
    </row>
    <row r="18" spans="2:21" ht="19.899999999999999" customHeight="1" thickBot="1" x14ac:dyDescent="0.6">
      <c r="B18" s="89" t="s">
        <v>59</v>
      </c>
      <c r="C18" s="91"/>
      <c r="D18" s="45"/>
      <c r="E18" s="45"/>
      <c r="F18" s="45"/>
      <c r="G18" s="45"/>
      <c r="H18" s="45"/>
      <c r="I18" s="45"/>
      <c r="J18" s="45"/>
      <c r="K18" s="45"/>
      <c r="L18" s="45"/>
      <c r="M18" s="45"/>
      <c r="N18" s="45"/>
      <c r="O18" s="45"/>
      <c r="P18" s="45"/>
      <c r="Q18" s="45"/>
      <c r="R18" s="45"/>
      <c r="S18" s="45"/>
      <c r="T18" s="46"/>
    </row>
    <row r="19" spans="2:21" ht="19.899999999999999" customHeight="1" thickBot="1" x14ac:dyDescent="0.6">
      <c r="B19" s="84" t="s">
        <v>60</v>
      </c>
      <c r="C19" s="85"/>
      <c r="D19" s="86" t="s">
        <v>61</v>
      </c>
      <c r="E19" s="87"/>
      <c r="F19" s="87"/>
      <c r="G19" s="88"/>
      <c r="H19" s="89" t="s">
        <v>114</v>
      </c>
      <c r="I19" s="90"/>
      <c r="J19" s="90"/>
      <c r="K19" s="91"/>
      <c r="L19" s="45"/>
      <c r="M19" s="45"/>
      <c r="N19" s="45"/>
      <c r="O19" s="45"/>
      <c r="P19" s="45"/>
      <c r="Q19" s="45"/>
      <c r="R19" s="45"/>
      <c r="S19" s="45"/>
      <c r="T19" s="46"/>
    </row>
    <row r="20" spans="2:21" ht="19.899999999999999" customHeight="1" thickBot="1" x14ac:dyDescent="0.6">
      <c r="B20" s="44"/>
      <c r="C20" s="45"/>
      <c r="D20" s="45"/>
      <c r="E20" s="45"/>
      <c r="F20" s="45"/>
      <c r="G20" s="45"/>
      <c r="H20" s="45"/>
      <c r="I20" s="45"/>
      <c r="J20" s="45"/>
      <c r="K20" s="45"/>
      <c r="L20" s="45"/>
      <c r="M20" s="45"/>
      <c r="N20" s="45"/>
      <c r="O20" s="45"/>
      <c r="P20" s="45"/>
      <c r="Q20" s="45"/>
      <c r="R20" s="45"/>
      <c r="S20" s="45"/>
      <c r="T20" s="46"/>
    </row>
    <row r="21" spans="2:21" ht="29" thickBot="1" x14ac:dyDescent="0.6">
      <c r="B21" s="78" t="s">
        <v>105</v>
      </c>
      <c r="C21" s="79"/>
      <c r="D21" s="79"/>
      <c r="E21" s="79"/>
      <c r="F21" s="79"/>
      <c r="G21" s="79"/>
      <c r="H21" s="79"/>
      <c r="I21" s="79"/>
      <c r="J21" s="79"/>
      <c r="K21" s="79"/>
      <c r="L21" s="79"/>
      <c r="M21" s="79"/>
      <c r="N21" s="79"/>
      <c r="O21" s="79"/>
      <c r="P21" s="79"/>
      <c r="Q21" s="79"/>
      <c r="R21" s="79"/>
      <c r="S21" s="79"/>
      <c r="T21" s="80"/>
    </row>
    <row r="22" spans="2:21" ht="22.5" x14ac:dyDescent="0.55000000000000004">
      <c r="B22" s="36" t="s">
        <v>1</v>
      </c>
      <c r="C22" s="81" t="s">
        <v>2</v>
      </c>
      <c r="D22" s="82"/>
      <c r="E22" s="83"/>
      <c r="F22" s="81" t="s">
        <v>12</v>
      </c>
      <c r="G22" s="82"/>
      <c r="H22" s="82"/>
      <c r="I22" s="82"/>
      <c r="J22" s="83"/>
      <c r="K22" s="42" t="s">
        <v>3</v>
      </c>
      <c r="L22" s="42" t="s">
        <v>4</v>
      </c>
      <c r="M22" s="43" t="s">
        <v>5</v>
      </c>
      <c r="N22" s="43" t="s">
        <v>6</v>
      </c>
      <c r="O22" s="43" t="s">
        <v>7</v>
      </c>
      <c r="P22" s="43" t="s">
        <v>8</v>
      </c>
      <c r="Q22" s="43" t="s">
        <v>9</v>
      </c>
      <c r="R22" s="43" t="s">
        <v>10</v>
      </c>
      <c r="S22" s="43" t="s">
        <v>11</v>
      </c>
      <c r="T22" s="35"/>
    </row>
    <row r="23" spans="2:21" ht="22.5" x14ac:dyDescent="0.55000000000000004">
      <c r="B23" s="92" t="s">
        <v>23</v>
      </c>
      <c r="C23" s="122" t="s">
        <v>119</v>
      </c>
      <c r="D23" s="123"/>
      <c r="E23" s="124"/>
      <c r="F23" s="125" t="s">
        <v>120</v>
      </c>
      <c r="G23" s="96"/>
      <c r="H23" s="96"/>
      <c r="I23" s="96"/>
      <c r="J23" s="97"/>
      <c r="K23" s="92" t="s">
        <v>21</v>
      </c>
      <c r="L23" s="92" t="s">
        <v>22</v>
      </c>
      <c r="M23" s="2">
        <f>A①_営業部_入力!M39</f>
        <v>6650</v>
      </c>
      <c r="N23" s="2">
        <f>A①_営業部_入力!N39</f>
        <v>7315</v>
      </c>
      <c r="O23" s="2">
        <f>A①_営業部_入力!O39</f>
        <v>8047</v>
      </c>
      <c r="P23" s="2">
        <f>A①_営業部_入力!P39</f>
        <v>8845</v>
      </c>
      <c r="Q23" s="2">
        <f>A①_営業部_入力!Q39</f>
        <v>9709</v>
      </c>
      <c r="R23" s="2">
        <f>A①_営業部_入力!R39</f>
        <v>10640</v>
      </c>
      <c r="S23" s="2">
        <f>SUM(M23:R23)</f>
        <v>51206</v>
      </c>
      <c r="T23" s="33"/>
    </row>
    <row r="24" spans="2:21" ht="22.5" x14ac:dyDescent="0.55000000000000004">
      <c r="B24" s="93"/>
      <c r="C24" s="107"/>
      <c r="D24" s="108"/>
      <c r="E24" s="109"/>
      <c r="F24" s="98"/>
      <c r="G24" s="99"/>
      <c r="H24" s="99"/>
      <c r="I24" s="99"/>
      <c r="J24" s="100"/>
      <c r="K24" s="93"/>
      <c r="L24" s="93"/>
      <c r="M24" s="43" t="s">
        <v>13</v>
      </c>
      <c r="N24" s="43" t="s">
        <v>14</v>
      </c>
      <c r="O24" s="43" t="s">
        <v>15</v>
      </c>
      <c r="P24" s="43" t="s">
        <v>16</v>
      </c>
      <c r="Q24" s="43" t="s">
        <v>17</v>
      </c>
      <c r="R24" s="43" t="s">
        <v>18</v>
      </c>
      <c r="S24" s="43" t="s">
        <v>19</v>
      </c>
      <c r="T24" s="43" t="s">
        <v>20</v>
      </c>
    </row>
    <row r="25" spans="2:21" ht="23" thickBot="1" x14ac:dyDescent="0.6">
      <c r="B25" s="157"/>
      <c r="C25" s="163"/>
      <c r="D25" s="164"/>
      <c r="E25" s="165"/>
      <c r="F25" s="158"/>
      <c r="G25" s="159"/>
      <c r="H25" s="159"/>
      <c r="I25" s="159"/>
      <c r="J25" s="160"/>
      <c r="K25" s="157"/>
      <c r="L25" s="157"/>
      <c r="M25" s="161">
        <f>A①_営業部_入力!M41</f>
        <v>11704</v>
      </c>
      <c r="N25" s="161">
        <f>A①_営業部_入力!N41</f>
        <v>12835</v>
      </c>
      <c r="O25" s="161">
        <f>A①_営業部_入力!O41</f>
        <v>14098</v>
      </c>
      <c r="P25" s="161">
        <f>A①_営業部_入力!P41</f>
        <v>15495</v>
      </c>
      <c r="Q25" s="161">
        <f>A①_営業部_入力!Q41</f>
        <v>17024</v>
      </c>
      <c r="R25" s="161">
        <f>A①_営業部_入力!R41</f>
        <v>18687</v>
      </c>
      <c r="S25" s="161">
        <f>SUM(M25:R25)</f>
        <v>89843</v>
      </c>
      <c r="T25" s="161">
        <f>S23+S25</f>
        <v>141049</v>
      </c>
    </row>
    <row r="26" spans="2:21" ht="22.5" x14ac:dyDescent="0.55000000000000004">
      <c r="B26" s="93" t="s">
        <v>34</v>
      </c>
      <c r="C26" s="107" t="s">
        <v>43</v>
      </c>
      <c r="D26" s="108"/>
      <c r="E26" s="109"/>
      <c r="F26" s="152" t="s">
        <v>106</v>
      </c>
      <c r="G26" s="108"/>
      <c r="H26" s="108"/>
      <c r="I26" s="108"/>
      <c r="J26" s="109"/>
      <c r="K26" s="93" t="s">
        <v>82</v>
      </c>
      <c r="L26" s="93" t="s">
        <v>44</v>
      </c>
      <c r="M26" s="49" t="s">
        <v>5</v>
      </c>
      <c r="N26" s="49" t="s">
        <v>6</v>
      </c>
      <c r="O26" s="49" t="s">
        <v>7</v>
      </c>
      <c r="P26" s="49" t="s">
        <v>8</v>
      </c>
      <c r="Q26" s="49" t="s">
        <v>9</v>
      </c>
      <c r="R26" s="49" t="s">
        <v>10</v>
      </c>
      <c r="S26" s="49" t="s">
        <v>11</v>
      </c>
      <c r="T26" s="33"/>
    </row>
    <row r="27" spans="2:21" ht="22.5" x14ac:dyDescent="0.55000000000000004">
      <c r="B27" s="93"/>
      <c r="C27" s="107"/>
      <c r="D27" s="108"/>
      <c r="E27" s="109"/>
      <c r="F27" s="107"/>
      <c r="G27" s="108"/>
      <c r="H27" s="108"/>
      <c r="I27" s="108"/>
      <c r="J27" s="109"/>
      <c r="K27" s="93"/>
      <c r="L27" s="93"/>
      <c r="M27" s="37">
        <f>A①_営業部_入力!M27</f>
        <v>100</v>
      </c>
      <c r="N27" s="37">
        <f>A①_営業部_入力!N27</f>
        <v>110</v>
      </c>
      <c r="O27" s="37">
        <f>A①_営業部_入力!O27</f>
        <v>121</v>
      </c>
      <c r="P27" s="37">
        <f>A①_営業部_入力!P27</f>
        <v>133</v>
      </c>
      <c r="Q27" s="37">
        <f>A①_営業部_入力!Q27</f>
        <v>146</v>
      </c>
      <c r="R27" s="37">
        <f>A①_営業部_入力!R27</f>
        <v>160</v>
      </c>
      <c r="S27" s="37">
        <f>SUM(M27:R27)</f>
        <v>770</v>
      </c>
      <c r="T27" s="33"/>
    </row>
    <row r="28" spans="2:21" ht="22.5" x14ac:dyDescent="0.55000000000000004">
      <c r="B28" s="93"/>
      <c r="C28" s="107"/>
      <c r="D28" s="108"/>
      <c r="E28" s="109"/>
      <c r="F28" s="107"/>
      <c r="G28" s="108"/>
      <c r="H28" s="108"/>
      <c r="I28" s="108"/>
      <c r="J28" s="109"/>
      <c r="K28" s="93"/>
      <c r="L28" s="93"/>
      <c r="M28" s="43" t="s">
        <v>13</v>
      </c>
      <c r="N28" s="43" t="s">
        <v>14</v>
      </c>
      <c r="O28" s="43" t="s">
        <v>15</v>
      </c>
      <c r="P28" s="43" t="s">
        <v>16</v>
      </c>
      <c r="Q28" s="43" t="s">
        <v>17</v>
      </c>
      <c r="R28" s="43" t="s">
        <v>18</v>
      </c>
      <c r="S28" s="43" t="s">
        <v>19</v>
      </c>
      <c r="T28" s="43" t="s">
        <v>20</v>
      </c>
    </row>
    <row r="29" spans="2:21" ht="23" thickBot="1" x14ac:dyDescent="0.6">
      <c r="B29" s="157"/>
      <c r="C29" s="163"/>
      <c r="D29" s="164"/>
      <c r="E29" s="165"/>
      <c r="F29" s="163"/>
      <c r="G29" s="164"/>
      <c r="H29" s="164"/>
      <c r="I29" s="164"/>
      <c r="J29" s="165"/>
      <c r="K29" s="157"/>
      <c r="L29" s="157"/>
      <c r="M29" s="166">
        <f>A①_営業部_入力!M29</f>
        <v>176</v>
      </c>
      <c r="N29" s="166">
        <f>A①_営業部_入力!N29</f>
        <v>193</v>
      </c>
      <c r="O29" s="166">
        <f>A①_営業部_入力!O29</f>
        <v>212</v>
      </c>
      <c r="P29" s="166">
        <f>A①_営業部_入力!P29</f>
        <v>233</v>
      </c>
      <c r="Q29" s="166">
        <f>A①_営業部_入力!Q29</f>
        <v>256</v>
      </c>
      <c r="R29" s="166">
        <f>A①_営業部_入力!R29</f>
        <v>281</v>
      </c>
      <c r="S29" s="166">
        <f>SUM(M29:R29)</f>
        <v>1351</v>
      </c>
      <c r="T29" s="166">
        <f>S27+S29</f>
        <v>2121</v>
      </c>
    </row>
    <row r="30" spans="2:21" ht="18" customHeight="1" x14ac:dyDescent="0.55000000000000004">
      <c r="B30" s="93" t="s">
        <v>40</v>
      </c>
      <c r="C30" s="98" t="s">
        <v>83</v>
      </c>
      <c r="D30" s="99"/>
      <c r="E30" s="100"/>
      <c r="F30" s="162" t="s">
        <v>109</v>
      </c>
      <c r="G30" s="99"/>
      <c r="H30" s="99"/>
      <c r="I30" s="99"/>
      <c r="J30" s="100"/>
      <c r="K30" s="93" t="s">
        <v>82</v>
      </c>
      <c r="L30" s="93" t="s">
        <v>44</v>
      </c>
      <c r="M30" s="49" t="s">
        <v>5</v>
      </c>
      <c r="N30" s="49" t="s">
        <v>6</v>
      </c>
      <c r="O30" s="49" t="s">
        <v>7</v>
      </c>
      <c r="P30" s="49" t="s">
        <v>8</v>
      </c>
      <c r="Q30" s="49" t="s">
        <v>9</v>
      </c>
      <c r="R30" s="49" t="s">
        <v>10</v>
      </c>
      <c r="S30" s="49" t="s">
        <v>11</v>
      </c>
      <c r="T30" s="33"/>
    </row>
    <row r="31" spans="2:21" ht="22.5" x14ac:dyDescent="0.55000000000000004">
      <c r="B31" s="93"/>
      <c r="C31" s="98"/>
      <c r="D31" s="99"/>
      <c r="E31" s="100"/>
      <c r="F31" s="98"/>
      <c r="G31" s="99"/>
      <c r="H31" s="99"/>
      <c r="I31" s="99"/>
      <c r="J31" s="100"/>
      <c r="K31" s="93"/>
      <c r="L31" s="93"/>
      <c r="M31" s="2">
        <v>200</v>
      </c>
      <c r="N31" s="41">
        <f>M43</f>
        <v>400</v>
      </c>
      <c r="O31" s="41">
        <f t="shared" ref="O31:R33" si="0">N43</f>
        <v>590</v>
      </c>
      <c r="P31" s="41">
        <f t="shared" si="0"/>
        <v>769</v>
      </c>
      <c r="Q31" s="41">
        <f t="shared" si="0"/>
        <v>936</v>
      </c>
      <c r="R31" s="41">
        <f t="shared" si="0"/>
        <v>1090</v>
      </c>
      <c r="S31" s="2">
        <f>M31</f>
        <v>200</v>
      </c>
      <c r="T31" s="33"/>
    </row>
    <row r="32" spans="2:21" ht="22.5" x14ac:dyDescent="0.55000000000000004">
      <c r="B32" s="93"/>
      <c r="C32" s="98"/>
      <c r="D32" s="99"/>
      <c r="E32" s="100"/>
      <c r="F32" s="98"/>
      <c r="G32" s="99"/>
      <c r="H32" s="99"/>
      <c r="I32" s="99"/>
      <c r="J32" s="100"/>
      <c r="K32" s="93"/>
      <c r="L32" s="93"/>
      <c r="M32" s="43" t="s">
        <v>13</v>
      </c>
      <c r="N32" s="43" t="s">
        <v>14</v>
      </c>
      <c r="O32" s="43" t="s">
        <v>15</v>
      </c>
      <c r="P32" s="43" t="s">
        <v>16</v>
      </c>
      <c r="Q32" s="43" t="s">
        <v>17</v>
      </c>
      <c r="R32" s="43" t="s">
        <v>18</v>
      </c>
      <c r="S32" s="43" t="s">
        <v>19</v>
      </c>
      <c r="T32" s="43" t="s">
        <v>20</v>
      </c>
      <c r="U32" s="3"/>
    </row>
    <row r="33" spans="2:21" ht="23" thickBot="1" x14ac:dyDescent="0.6">
      <c r="B33" s="157"/>
      <c r="C33" s="158"/>
      <c r="D33" s="159"/>
      <c r="E33" s="160"/>
      <c r="F33" s="158"/>
      <c r="G33" s="159"/>
      <c r="H33" s="159"/>
      <c r="I33" s="159"/>
      <c r="J33" s="160"/>
      <c r="K33" s="157"/>
      <c r="L33" s="157"/>
      <c r="M33" s="169">
        <f>R43</f>
        <v>1230</v>
      </c>
      <c r="N33" s="169">
        <f>M45</f>
        <v>1354</v>
      </c>
      <c r="O33" s="169">
        <f t="shared" si="0"/>
        <v>1461</v>
      </c>
      <c r="P33" s="169">
        <f t="shared" si="0"/>
        <v>1549</v>
      </c>
      <c r="Q33" s="169">
        <f t="shared" si="0"/>
        <v>1616</v>
      </c>
      <c r="R33" s="169">
        <f t="shared" si="0"/>
        <v>1660</v>
      </c>
      <c r="S33" s="161">
        <f>M33</f>
        <v>1230</v>
      </c>
      <c r="T33" s="161">
        <f>M31</f>
        <v>200</v>
      </c>
      <c r="U33" s="4"/>
    </row>
    <row r="34" spans="2:21" ht="22.5" x14ac:dyDescent="0.55000000000000004">
      <c r="B34" s="93" t="s">
        <v>45</v>
      </c>
      <c r="C34" s="98" t="s">
        <v>84</v>
      </c>
      <c r="D34" s="99"/>
      <c r="E34" s="100"/>
      <c r="F34" s="162" t="s">
        <v>65</v>
      </c>
      <c r="G34" s="99"/>
      <c r="H34" s="99"/>
      <c r="I34" s="99"/>
      <c r="J34" s="100"/>
      <c r="K34" s="93" t="s">
        <v>82</v>
      </c>
      <c r="L34" s="93" t="s">
        <v>44</v>
      </c>
      <c r="M34" s="49" t="s">
        <v>5</v>
      </c>
      <c r="N34" s="49" t="s">
        <v>6</v>
      </c>
      <c r="O34" s="49" t="s">
        <v>7</v>
      </c>
      <c r="P34" s="49" t="s">
        <v>8</v>
      </c>
      <c r="Q34" s="49" t="s">
        <v>9</v>
      </c>
      <c r="R34" s="49" t="s">
        <v>10</v>
      </c>
      <c r="S34" s="49" t="s">
        <v>11</v>
      </c>
      <c r="T34" s="33"/>
      <c r="U34" s="4"/>
    </row>
    <row r="35" spans="2:21" ht="22.5" x14ac:dyDescent="0.55000000000000004">
      <c r="B35" s="93"/>
      <c r="C35" s="98"/>
      <c r="D35" s="99"/>
      <c r="E35" s="100"/>
      <c r="F35" s="98"/>
      <c r="G35" s="99"/>
      <c r="H35" s="99"/>
      <c r="I35" s="99"/>
      <c r="J35" s="100"/>
      <c r="K35" s="93"/>
      <c r="L35" s="93"/>
      <c r="M35" s="2">
        <v>300</v>
      </c>
      <c r="N35" s="2">
        <v>300</v>
      </c>
      <c r="O35" s="2">
        <v>300</v>
      </c>
      <c r="P35" s="2">
        <v>300</v>
      </c>
      <c r="Q35" s="2">
        <v>300</v>
      </c>
      <c r="R35" s="2">
        <v>300</v>
      </c>
      <c r="S35" s="2">
        <f>SUM(M35:R35)</f>
        <v>1800</v>
      </c>
      <c r="T35" s="33"/>
      <c r="U35" s="4"/>
    </row>
    <row r="36" spans="2:21" ht="22.5" x14ac:dyDescent="0.55000000000000004">
      <c r="B36" s="93"/>
      <c r="C36" s="98"/>
      <c r="D36" s="99"/>
      <c r="E36" s="100"/>
      <c r="F36" s="98"/>
      <c r="G36" s="99"/>
      <c r="H36" s="99"/>
      <c r="I36" s="99"/>
      <c r="J36" s="100"/>
      <c r="K36" s="93"/>
      <c r="L36" s="93"/>
      <c r="M36" s="43" t="s">
        <v>13</v>
      </c>
      <c r="N36" s="43" t="s">
        <v>14</v>
      </c>
      <c r="O36" s="43" t="s">
        <v>15</v>
      </c>
      <c r="P36" s="43" t="s">
        <v>16</v>
      </c>
      <c r="Q36" s="43" t="s">
        <v>17</v>
      </c>
      <c r="R36" s="43" t="s">
        <v>18</v>
      </c>
      <c r="S36" s="43" t="s">
        <v>19</v>
      </c>
      <c r="T36" s="43" t="s">
        <v>20</v>
      </c>
      <c r="U36" s="4"/>
    </row>
    <row r="37" spans="2:21" ht="23" thickBot="1" x14ac:dyDescent="0.6">
      <c r="B37" s="157"/>
      <c r="C37" s="158"/>
      <c r="D37" s="159"/>
      <c r="E37" s="160"/>
      <c r="F37" s="158"/>
      <c r="G37" s="159"/>
      <c r="H37" s="159"/>
      <c r="I37" s="159"/>
      <c r="J37" s="160"/>
      <c r="K37" s="157"/>
      <c r="L37" s="157"/>
      <c r="M37" s="161">
        <v>300</v>
      </c>
      <c r="N37" s="161">
        <v>300</v>
      </c>
      <c r="O37" s="161">
        <v>300</v>
      </c>
      <c r="P37" s="161">
        <v>300</v>
      </c>
      <c r="Q37" s="161">
        <v>300</v>
      </c>
      <c r="R37" s="161">
        <v>300</v>
      </c>
      <c r="S37" s="161">
        <f>SUM(M37:R37)</f>
        <v>1800</v>
      </c>
      <c r="T37" s="161">
        <f>S35+S37</f>
        <v>3600</v>
      </c>
      <c r="U37" s="4"/>
    </row>
    <row r="38" spans="2:21" ht="22.5" x14ac:dyDescent="0.55000000000000004">
      <c r="B38" s="93" t="s">
        <v>46</v>
      </c>
      <c r="C38" s="107" t="s">
        <v>107</v>
      </c>
      <c r="D38" s="108"/>
      <c r="E38" s="109"/>
      <c r="F38" s="152" t="s">
        <v>85</v>
      </c>
      <c r="G38" s="108"/>
      <c r="H38" s="108"/>
      <c r="I38" s="108"/>
      <c r="J38" s="109"/>
      <c r="K38" s="93" t="s">
        <v>82</v>
      </c>
      <c r="L38" s="93" t="s">
        <v>44</v>
      </c>
      <c r="M38" s="49" t="s">
        <v>5</v>
      </c>
      <c r="N38" s="49" t="s">
        <v>6</v>
      </c>
      <c r="O38" s="49" t="s">
        <v>7</v>
      </c>
      <c r="P38" s="49" t="s">
        <v>8</v>
      </c>
      <c r="Q38" s="49" t="s">
        <v>9</v>
      </c>
      <c r="R38" s="49" t="s">
        <v>10</v>
      </c>
      <c r="S38" s="49" t="s">
        <v>11</v>
      </c>
      <c r="T38" s="33"/>
      <c r="U38" s="4"/>
    </row>
    <row r="39" spans="2:21" ht="22.5" x14ac:dyDescent="0.55000000000000004">
      <c r="B39" s="93"/>
      <c r="C39" s="107"/>
      <c r="D39" s="108"/>
      <c r="E39" s="109"/>
      <c r="F39" s="107"/>
      <c r="G39" s="108"/>
      <c r="H39" s="108"/>
      <c r="I39" s="108"/>
      <c r="J39" s="109"/>
      <c r="K39" s="93"/>
      <c r="L39" s="93"/>
      <c r="M39" s="37">
        <f>M27</f>
        <v>100</v>
      </c>
      <c r="N39" s="37">
        <f t="shared" ref="N39:R41" si="1">N27</f>
        <v>110</v>
      </c>
      <c r="O39" s="37">
        <f t="shared" si="1"/>
        <v>121</v>
      </c>
      <c r="P39" s="37">
        <f t="shared" si="1"/>
        <v>133</v>
      </c>
      <c r="Q39" s="37">
        <f t="shared" si="1"/>
        <v>146</v>
      </c>
      <c r="R39" s="37">
        <f t="shared" si="1"/>
        <v>160</v>
      </c>
      <c r="S39" s="37">
        <f>SUM(M39:R39)</f>
        <v>770</v>
      </c>
      <c r="T39" s="33"/>
      <c r="U39" s="4"/>
    </row>
    <row r="40" spans="2:21" ht="22.5" x14ac:dyDescent="0.55000000000000004">
      <c r="B40" s="93"/>
      <c r="C40" s="107"/>
      <c r="D40" s="108"/>
      <c r="E40" s="109"/>
      <c r="F40" s="107"/>
      <c r="G40" s="108"/>
      <c r="H40" s="108"/>
      <c r="I40" s="108"/>
      <c r="J40" s="109"/>
      <c r="K40" s="93"/>
      <c r="L40" s="93"/>
      <c r="M40" s="43" t="s">
        <v>13</v>
      </c>
      <c r="N40" s="43" t="s">
        <v>14</v>
      </c>
      <c r="O40" s="43" t="s">
        <v>15</v>
      </c>
      <c r="P40" s="43" t="s">
        <v>16</v>
      </c>
      <c r="Q40" s="43" t="s">
        <v>17</v>
      </c>
      <c r="R40" s="43" t="s">
        <v>18</v>
      </c>
      <c r="S40" s="43" t="s">
        <v>19</v>
      </c>
      <c r="T40" s="43" t="s">
        <v>20</v>
      </c>
      <c r="U40" s="4"/>
    </row>
    <row r="41" spans="2:21" ht="23" thickBot="1" x14ac:dyDescent="0.6">
      <c r="B41" s="157"/>
      <c r="C41" s="163"/>
      <c r="D41" s="164"/>
      <c r="E41" s="165"/>
      <c r="F41" s="163"/>
      <c r="G41" s="164"/>
      <c r="H41" s="164"/>
      <c r="I41" s="164"/>
      <c r="J41" s="165"/>
      <c r="K41" s="157"/>
      <c r="L41" s="157"/>
      <c r="M41" s="166">
        <f>M29</f>
        <v>176</v>
      </c>
      <c r="N41" s="166">
        <f t="shared" si="1"/>
        <v>193</v>
      </c>
      <c r="O41" s="166">
        <f t="shared" si="1"/>
        <v>212</v>
      </c>
      <c r="P41" s="166">
        <f t="shared" si="1"/>
        <v>233</v>
      </c>
      <c r="Q41" s="166">
        <f t="shared" si="1"/>
        <v>256</v>
      </c>
      <c r="R41" s="166">
        <f t="shared" si="1"/>
        <v>281</v>
      </c>
      <c r="S41" s="161">
        <f>SUM(M41:R41)</f>
        <v>1351</v>
      </c>
      <c r="T41" s="161">
        <f>S39+S41</f>
        <v>2121</v>
      </c>
      <c r="U41" s="4"/>
    </row>
    <row r="42" spans="2:21" ht="21.65" customHeight="1" x14ac:dyDescent="0.55000000000000004">
      <c r="B42" s="93" t="s">
        <v>47</v>
      </c>
      <c r="C42" s="98" t="s">
        <v>86</v>
      </c>
      <c r="D42" s="99"/>
      <c r="E42" s="100"/>
      <c r="F42" s="162" t="s">
        <v>108</v>
      </c>
      <c r="G42" s="99"/>
      <c r="H42" s="99"/>
      <c r="I42" s="99"/>
      <c r="J42" s="100"/>
      <c r="K42" s="93" t="s">
        <v>82</v>
      </c>
      <c r="L42" s="93" t="s">
        <v>44</v>
      </c>
      <c r="M42" s="49" t="s">
        <v>5</v>
      </c>
      <c r="N42" s="49" t="s">
        <v>6</v>
      </c>
      <c r="O42" s="49" t="s">
        <v>7</v>
      </c>
      <c r="P42" s="49" t="s">
        <v>8</v>
      </c>
      <c r="Q42" s="49" t="s">
        <v>9</v>
      </c>
      <c r="R42" s="49" t="s">
        <v>10</v>
      </c>
      <c r="S42" s="49" t="s">
        <v>11</v>
      </c>
      <c r="T42" s="33"/>
      <c r="U42" s="4"/>
    </row>
    <row r="43" spans="2:21" ht="22.5" x14ac:dyDescent="0.55000000000000004">
      <c r="B43" s="93"/>
      <c r="C43" s="98"/>
      <c r="D43" s="99"/>
      <c r="E43" s="100"/>
      <c r="F43" s="98"/>
      <c r="G43" s="99"/>
      <c r="H43" s="99"/>
      <c r="I43" s="99"/>
      <c r="J43" s="100"/>
      <c r="K43" s="93"/>
      <c r="L43" s="93"/>
      <c r="M43" s="41">
        <f>M31+M35-M39</f>
        <v>400</v>
      </c>
      <c r="N43" s="41">
        <f t="shared" ref="N43:R45" si="2">N31+N35-N39</f>
        <v>590</v>
      </c>
      <c r="O43" s="41">
        <f t="shared" si="2"/>
        <v>769</v>
      </c>
      <c r="P43" s="41">
        <f t="shared" si="2"/>
        <v>936</v>
      </c>
      <c r="Q43" s="41">
        <f t="shared" si="2"/>
        <v>1090</v>
      </c>
      <c r="R43" s="41">
        <f t="shared" si="2"/>
        <v>1230</v>
      </c>
      <c r="S43" s="2">
        <f>R43</f>
        <v>1230</v>
      </c>
      <c r="T43" s="33"/>
      <c r="U43" s="4"/>
    </row>
    <row r="44" spans="2:21" ht="22.5" x14ac:dyDescent="0.55000000000000004">
      <c r="B44" s="93"/>
      <c r="C44" s="98"/>
      <c r="D44" s="99"/>
      <c r="E44" s="100"/>
      <c r="F44" s="98"/>
      <c r="G44" s="99"/>
      <c r="H44" s="99"/>
      <c r="I44" s="99"/>
      <c r="J44" s="100"/>
      <c r="K44" s="93"/>
      <c r="L44" s="93"/>
      <c r="M44" s="43" t="s">
        <v>13</v>
      </c>
      <c r="N44" s="43" t="s">
        <v>14</v>
      </c>
      <c r="O44" s="43" t="s">
        <v>15</v>
      </c>
      <c r="P44" s="43" t="s">
        <v>16</v>
      </c>
      <c r="Q44" s="43" t="s">
        <v>17</v>
      </c>
      <c r="R44" s="43" t="s">
        <v>18</v>
      </c>
      <c r="S44" s="43" t="s">
        <v>19</v>
      </c>
      <c r="T44" s="43" t="s">
        <v>20</v>
      </c>
      <c r="U44" s="4"/>
    </row>
    <row r="45" spans="2:21" ht="23" thickBot="1" x14ac:dyDescent="0.6">
      <c r="B45" s="157"/>
      <c r="C45" s="158"/>
      <c r="D45" s="159"/>
      <c r="E45" s="160"/>
      <c r="F45" s="158"/>
      <c r="G45" s="159"/>
      <c r="H45" s="159"/>
      <c r="I45" s="159"/>
      <c r="J45" s="160"/>
      <c r="K45" s="157"/>
      <c r="L45" s="157"/>
      <c r="M45" s="169">
        <f>M33+M37-M41</f>
        <v>1354</v>
      </c>
      <c r="N45" s="169">
        <f t="shared" si="2"/>
        <v>1461</v>
      </c>
      <c r="O45" s="169">
        <f t="shared" si="2"/>
        <v>1549</v>
      </c>
      <c r="P45" s="169">
        <f t="shared" si="2"/>
        <v>1616</v>
      </c>
      <c r="Q45" s="169">
        <f t="shared" si="2"/>
        <v>1660</v>
      </c>
      <c r="R45" s="169">
        <f t="shared" si="2"/>
        <v>1679</v>
      </c>
      <c r="S45" s="161">
        <f>R45</f>
        <v>1679</v>
      </c>
      <c r="T45" s="161">
        <f>R45</f>
        <v>1679</v>
      </c>
      <c r="U45" s="4"/>
    </row>
    <row r="46" spans="2:21" ht="21.65" customHeight="1" x14ac:dyDescent="0.55000000000000004">
      <c r="B46" s="93" t="s">
        <v>69</v>
      </c>
      <c r="C46" s="98" t="s">
        <v>87</v>
      </c>
      <c r="D46" s="99"/>
      <c r="E46" s="100"/>
      <c r="F46" s="162" t="s">
        <v>88</v>
      </c>
      <c r="G46" s="99"/>
      <c r="H46" s="99"/>
      <c r="I46" s="99"/>
      <c r="J46" s="100"/>
      <c r="K46" s="93" t="s">
        <v>82</v>
      </c>
      <c r="L46" s="93" t="s">
        <v>44</v>
      </c>
      <c r="M46" s="49" t="s">
        <v>5</v>
      </c>
      <c r="N46" s="49" t="s">
        <v>6</v>
      </c>
      <c r="O46" s="49" t="s">
        <v>7</v>
      </c>
      <c r="P46" s="49" t="s">
        <v>8</v>
      </c>
      <c r="Q46" s="49" t="s">
        <v>9</v>
      </c>
      <c r="R46" s="49" t="s">
        <v>10</v>
      </c>
      <c r="S46" s="49" t="s">
        <v>11</v>
      </c>
      <c r="T46" s="33"/>
      <c r="U46" s="4"/>
    </row>
    <row r="47" spans="2:21" ht="22.5" x14ac:dyDescent="0.55000000000000004">
      <c r="B47" s="93"/>
      <c r="C47" s="98"/>
      <c r="D47" s="99"/>
      <c r="E47" s="100"/>
      <c r="F47" s="98"/>
      <c r="G47" s="99"/>
      <c r="H47" s="99"/>
      <c r="I47" s="99"/>
      <c r="J47" s="100"/>
      <c r="K47" s="93"/>
      <c r="L47" s="93"/>
      <c r="M47" s="2">
        <f>M43-M31</f>
        <v>200</v>
      </c>
      <c r="N47" s="2">
        <f t="shared" ref="N47:R49" si="3">N43-N31</f>
        <v>190</v>
      </c>
      <c r="O47" s="2">
        <f t="shared" si="3"/>
        <v>179</v>
      </c>
      <c r="P47" s="2">
        <f t="shared" si="3"/>
        <v>167</v>
      </c>
      <c r="Q47" s="2">
        <f t="shared" si="3"/>
        <v>154</v>
      </c>
      <c r="R47" s="2">
        <f t="shared" si="3"/>
        <v>140</v>
      </c>
      <c r="S47" s="2">
        <f>SUM(M47:R47)</f>
        <v>1030</v>
      </c>
      <c r="T47" s="33"/>
      <c r="U47" s="4"/>
    </row>
    <row r="48" spans="2:21" ht="22.5" x14ac:dyDescent="0.55000000000000004">
      <c r="B48" s="93"/>
      <c r="C48" s="98"/>
      <c r="D48" s="99"/>
      <c r="E48" s="100"/>
      <c r="F48" s="98"/>
      <c r="G48" s="99"/>
      <c r="H48" s="99"/>
      <c r="I48" s="99"/>
      <c r="J48" s="100"/>
      <c r="K48" s="93"/>
      <c r="L48" s="93"/>
      <c r="M48" s="43" t="s">
        <v>13</v>
      </c>
      <c r="N48" s="43" t="s">
        <v>14</v>
      </c>
      <c r="O48" s="43" t="s">
        <v>15</v>
      </c>
      <c r="P48" s="43" t="s">
        <v>16</v>
      </c>
      <c r="Q48" s="43" t="s">
        <v>17</v>
      </c>
      <c r="R48" s="43" t="s">
        <v>18</v>
      </c>
      <c r="S48" s="43" t="s">
        <v>19</v>
      </c>
      <c r="T48" s="43" t="s">
        <v>20</v>
      </c>
      <c r="U48" s="4"/>
    </row>
    <row r="49" spans="2:21" ht="23" thickBot="1" x14ac:dyDescent="0.6">
      <c r="B49" s="157"/>
      <c r="C49" s="158"/>
      <c r="D49" s="159"/>
      <c r="E49" s="160"/>
      <c r="F49" s="158"/>
      <c r="G49" s="159"/>
      <c r="H49" s="159"/>
      <c r="I49" s="159"/>
      <c r="J49" s="160"/>
      <c r="K49" s="157"/>
      <c r="L49" s="157"/>
      <c r="M49" s="161">
        <f>M45-M33</f>
        <v>124</v>
      </c>
      <c r="N49" s="161">
        <f t="shared" si="3"/>
        <v>107</v>
      </c>
      <c r="O49" s="161">
        <f t="shared" si="3"/>
        <v>88</v>
      </c>
      <c r="P49" s="161">
        <f t="shared" si="3"/>
        <v>67</v>
      </c>
      <c r="Q49" s="161">
        <f t="shared" si="3"/>
        <v>44</v>
      </c>
      <c r="R49" s="161">
        <f t="shared" si="3"/>
        <v>19</v>
      </c>
      <c r="S49" s="161">
        <f>SUM(M49:R49)</f>
        <v>449</v>
      </c>
      <c r="T49" s="161">
        <f>S47+S49</f>
        <v>1479</v>
      </c>
      <c r="U49" s="4"/>
    </row>
    <row r="50" spans="2:21" ht="22.5" x14ac:dyDescent="0.55000000000000004">
      <c r="B50" s="93" t="s">
        <v>48</v>
      </c>
      <c r="C50" s="107" t="s">
        <v>89</v>
      </c>
      <c r="D50" s="108"/>
      <c r="E50" s="109"/>
      <c r="F50" s="162" t="s">
        <v>65</v>
      </c>
      <c r="G50" s="99"/>
      <c r="H50" s="99"/>
      <c r="I50" s="99"/>
      <c r="J50" s="100"/>
      <c r="K50" s="93" t="s">
        <v>21</v>
      </c>
      <c r="L50" s="93" t="s">
        <v>22</v>
      </c>
      <c r="M50" s="49" t="s">
        <v>5</v>
      </c>
      <c r="N50" s="49" t="s">
        <v>6</v>
      </c>
      <c r="O50" s="49" t="s">
        <v>7</v>
      </c>
      <c r="P50" s="49" t="s">
        <v>8</v>
      </c>
      <c r="Q50" s="49" t="s">
        <v>9</v>
      </c>
      <c r="R50" s="49" t="s">
        <v>10</v>
      </c>
      <c r="S50" s="49" t="s">
        <v>11</v>
      </c>
      <c r="T50" s="33"/>
      <c r="U50" s="4"/>
    </row>
    <row r="51" spans="2:21" ht="22.5" x14ac:dyDescent="0.55000000000000004">
      <c r="B51" s="93"/>
      <c r="C51" s="107"/>
      <c r="D51" s="108"/>
      <c r="E51" s="109"/>
      <c r="F51" s="98"/>
      <c r="G51" s="99"/>
      <c r="H51" s="99"/>
      <c r="I51" s="99"/>
      <c r="J51" s="100"/>
      <c r="K51" s="93"/>
      <c r="L51" s="93"/>
      <c r="M51" s="2">
        <v>57</v>
      </c>
      <c r="N51" s="2">
        <v>57</v>
      </c>
      <c r="O51" s="2">
        <v>57</v>
      </c>
      <c r="P51" s="2">
        <v>57</v>
      </c>
      <c r="Q51" s="2">
        <v>57</v>
      </c>
      <c r="R51" s="2">
        <v>57</v>
      </c>
      <c r="S51" s="2"/>
      <c r="T51" s="33"/>
      <c r="U51" s="4"/>
    </row>
    <row r="52" spans="2:21" ht="22.5" x14ac:dyDescent="0.55000000000000004">
      <c r="B52" s="93"/>
      <c r="C52" s="107"/>
      <c r="D52" s="108"/>
      <c r="E52" s="109"/>
      <c r="F52" s="98"/>
      <c r="G52" s="99"/>
      <c r="H52" s="99"/>
      <c r="I52" s="99"/>
      <c r="J52" s="100"/>
      <c r="K52" s="93"/>
      <c r="L52" s="93"/>
      <c r="M52" s="43" t="s">
        <v>13</v>
      </c>
      <c r="N52" s="43" t="s">
        <v>14</v>
      </c>
      <c r="O52" s="43" t="s">
        <v>15</v>
      </c>
      <c r="P52" s="43" t="s">
        <v>16</v>
      </c>
      <c r="Q52" s="43" t="s">
        <v>17</v>
      </c>
      <c r="R52" s="43" t="s">
        <v>18</v>
      </c>
      <c r="S52" s="43" t="s">
        <v>19</v>
      </c>
      <c r="T52" s="43" t="s">
        <v>20</v>
      </c>
      <c r="U52" s="4"/>
    </row>
    <row r="53" spans="2:21" ht="23" thickBot="1" x14ac:dyDescent="0.6">
      <c r="B53" s="157"/>
      <c r="C53" s="163"/>
      <c r="D53" s="164"/>
      <c r="E53" s="165"/>
      <c r="F53" s="158"/>
      <c r="G53" s="159"/>
      <c r="H53" s="159"/>
      <c r="I53" s="159"/>
      <c r="J53" s="160"/>
      <c r="K53" s="157"/>
      <c r="L53" s="157"/>
      <c r="M53" s="161">
        <v>57</v>
      </c>
      <c r="N53" s="161">
        <v>57</v>
      </c>
      <c r="O53" s="161">
        <v>57</v>
      </c>
      <c r="P53" s="161">
        <v>57</v>
      </c>
      <c r="Q53" s="161">
        <v>57</v>
      </c>
      <c r="R53" s="161">
        <v>57</v>
      </c>
      <c r="S53" s="161"/>
      <c r="T53" s="161"/>
      <c r="U53" s="4"/>
    </row>
    <row r="54" spans="2:21" ht="22.5" x14ac:dyDescent="0.55000000000000004">
      <c r="B54" s="168" t="s">
        <v>71</v>
      </c>
      <c r="C54" s="126" t="s">
        <v>94</v>
      </c>
      <c r="D54" s="127"/>
      <c r="E54" s="128"/>
      <c r="F54" s="112" t="s">
        <v>90</v>
      </c>
      <c r="G54" s="105"/>
      <c r="H54" s="105"/>
      <c r="I54" s="105"/>
      <c r="J54" s="106"/>
      <c r="K54" s="168" t="s">
        <v>21</v>
      </c>
      <c r="L54" s="168" t="s">
        <v>22</v>
      </c>
      <c r="M54" s="155" t="s">
        <v>5</v>
      </c>
      <c r="N54" s="155" t="s">
        <v>6</v>
      </c>
      <c r="O54" s="155" t="s">
        <v>7</v>
      </c>
      <c r="P54" s="155" t="s">
        <v>8</v>
      </c>
      <c r="Q54" s="155" t="s">
        <v>9</v>
      </c>
      <c r="R54" s="155" t="s">
        <v>10</v>
      </c>
      <c r="S54" s="155" t="s">
        <v>11</v>
      </c>
      <c r="T54" s="156"/>
      <c r="U54" s="4"/>
    </row>
    <row r="55" spans="2:21" ht="22.5" x14ac:dyDescent="0.55000000000000004">
      <c r="B55" s="93"/>
      <c r="C55" s="129"/>
      <c r="D55" s="130"/>
      <c r="E55" s="131"/>
      <c r="F55" s="98"/>
      <c r="G55" s="99"/>
      <c r="H55" s="99"/>
      <c r="I55" s="99"/>
      <c r="J55" s="100"/>
      <c r="K55" s="93"/>
      <c r="L55" s="93"/>
      <c r="M55" s="2">
        <f>ROUND(M35*M51,0)</f>
        <v>17100</v>
      </c>
      <c r="N55" s="2">
        <f t="shared" ref="N55:R57" si="4">ROUND(N35*N51,0)</f>
        <v>17100</v>
      </c>
      <c r="O55" s="2">
        <f t="shared" si="4"/>
        <v>17100</v>
      </c>
      <c r="P55" s="2">
        <f t="shared" si="4"/>
        <v>17100</v>
      </c>
      <c r="Q55" s="2">
        <f t="shared" si="4"/>
        <v>17100</v>
      </c>
      <c r="R55" s="2">
        <f t="shared" si="4"/>
        <v>17100</v>
      </c>
      <c r="S55" s="2">
        <f>SUM(M55:R55)</f>
        <v>102600</v>
      </c>
      <c r="T55" s="33"/>
      <c r="U55" s="4"/>
    </row>
    <row r="56" spans="2:21" ht="22.5" x14ac:dyDescent="0.55000000000000004">
      <c r="B56" s="93"/>
      <c r="C56" s="129"/>
      <c r="D56" s="130"/>
      <c r="E56" s="131"/>
      <c r="F56" s="98"/>
      <c r="G56" s="99"/>
      <c r="H56" s="99"/>
      <c r="I56" s="99"/>
      <c r="J56" s="100"/>
      <c r="K56" s="93"/>
      <c r="L56" s="93"/>
      <c r="M56" s="43" t="s">
        <v>13</v>
      </c>
      <c r="N56" s="43" t="s">
        <v>14</v>
      </c>
      <c r="O56" s="43" t="s">
        <v>15</v>
      </c>
      <c r="P56" s="43" t="s">
        <v>16</v>
      </c>
      <c r="Q56" s="43" t="s">
        <v>17</v>
      </c>
      <c r="R56" s="43" t="s">
        <v>18</v>
      </c>
      <c r="S56" s="43" t="s">
        <v>19</v>
      </c>
      <c r="T56" s="43" t="s">
        <v>20</v>
      </c>
      <c r="U56" s="4"/>
    </row>
    <row r="57" spans="2:21" ht="23" thickBot="1" x14ac:dyDescent="0.6">
      <c r="B57" s="157"/>
      <c r="C57" s="170"/>
      <c r="D57" s="171"/>
      <c r="E57" s="172"/>
      <c r="F57" s="158"/>
      <c r="G57" s="159"/>
      <c r="H57" s="159"/>
      <c r="I57" s="159"/>
      <c r="J57" s="160"/>
      <c r="K57" s="157"/>
      <c r="L57" s="157"/>
      <c r="M57" s="161">
        <f>ROUND(M37*M53,0)</f>
        <v>17100</v>
      </c>
      <c r="N57" s="161">
        <f t="shared" si="4"/>
        <v>17100</v>
      </c>
      <c r="O57" s="161">
        <f t="shared" si="4"/>
        <v>17100</v>
      </c>
      <c r="P57" s="161">
        <f t="shared" si="4"/>
        <v>17100</v>
      </c>
      <c r="Q57" s="161">
        <f t="shared" si="4"/>
        <v>17100</v>
      </c>
      <c r="R57" s="161">
        <f t="shared" si="4"/>
        <v>17100</v>
      </c>
      <c r="S57" s="161">
        <f>SUM(M57:R57)</f>
        <v>102600</v>
      </c>
      <c r="T57" s="161">
        <f>S55+S57</f>
        <v>205200</v>
      </c>
      <c r="U57" s="4"/>
    </row>
    <row r="58" spans="2:21" ht="21.65" customHeight="1" x14ac:dyDescent="0.55000000000000004">
      <c r="B58" s="93" t="s">
        <v>76</v>
      </c>
      <c r="C58" s="129" t="s">
        <v>95</v>
      </c>
      <c r="D58" s="130"/>
      <c r="E58" s="131"/>
      <c r="F58" s="162" t="s">
        <v>91</v>
      </c>
      <c r="G58" s="99"/>
      <c r="H58" s="99"/>
      <c r="I58" s="99"/>
      <c r="J58" s="100"/>
      <c r="K58" s="93"/>
      <c r="L58" s="93" t="s">
        <v>66</v>
      </c>
      <c r="M58" s="49" t="s">
        <v>5</v>
      </c>
      <c r="N58" s="49" t="s">
        <v>6</v>
      </c>
      <c r="O58" s="49" t="s">
        <v>7</v>
      </c>
      <c r="P58" s="49" t="s">
        <v>8</v>
      </c>
      <c r="Q58" s="49" t="s">
        <v>9</v>
      </c>
      <c r="R58" s="49" t="s">
        <v>10</v>
      </c>
      <c r="S58" s="49" t="s">
        <v>11</v>
      </c>
      <c r="T58" s="33"/>
      <c r="U58" s="4"/>
    </row>
    <row r="59" spans="2:21" ht="22.5" x14ac:dyDescent="0.55000000000000004">
      <c r="B59" s="93"/>
      <c r="C59" s="129"/>
      <c r="D59" s="130"/>
      <c r="E59" s="131"/>
      <c r="F59" s="98"/>
      <c r="G59" s="99"/>
      <c r="H59" s="99"/>
      <c r="I59" s="99"/>
      <c r="J59" s="100"/>
      <c r="K59" s="93"/>
      <c r="L59" s="93"/>
      <c r="M59" s="2">
        <f>ROUND(M47*M51,0)</f>
        <v>11400</v>
      </c>
      <c r="N59" s="2">
        <f t="shared" ref="N59:R61" si="5">ROUND(N47*N51,0)</f>
        <v>10830</v>
      </c>
      <c r="O59" s="2">
        <f t="shared" si="5"/>
        <v>10203</v>
      </c>
      <c r="P59" s="2">
        <f t="shared" si="5"/>
        <v>9519</v>
      </c>
      <c r="Q59" s="2">
        <f t="shared" si="5"/>
        <v>8778</v>
      </c>
      <c r="R59" s="2">
        <f t="shared" si="5"/>
        <v>7980</v>
      </c>
      <c r="S59" s="2">
        <f>SUM(M59:R59)</f>
        <v>58710</v>
      </c>
      <c r="T59" s="33"/>
      <c r="U59" s="4"/>
    </row>
    <row r="60" spans="2:21" ht="22.5" x14ac:dyDescent="0.55000000000000004">
      <c r="B60" s="93"/>
      <c r="C60" s="129"/>
      <c r="D60" s="130"/>
      <c r="E60" s="131"/>
      <c r="F60" s="98"/>
      <c r="G60" s="99"/>
      <c r="H60" s="99"/>
      <c r="I60" s="99"/>
      <c r="J60" s="100"/>
      <c r="K60" s="93"/>
      <c r="L60" s="93"/>
      <c r="M60" s="43" t="s">
        <v>13</v>
      </c>
      <c r="N60" s="43" t="s">
        <v>14</v>
      </c>
      <c r="O60" s="43" t="s">
        <v>15</v>
      </c>
      <c r="P60" s="43" t="s">
        <v>16</v>
      </c>
      <c r="Q60" s="43" t="s">
        <v>17</v>
      </c>
      <c r="R60" s="43" t="s">
        <v>18</v>
      </c>
      <c r="S60" s="43" t="s">
        <v>19</v>
      </c>
      <c r="T60" s="43" t="s">
        <v>20</v>
      </c>
      <c r="U60" s="4"/>
    </row>
    <row r="61" spans="2:21" ht="23" thickBot="1" x14ac:dyDescent="0.6">
      <c r="B61" s="157"/>
      <c r="C61" s="170"/>
      <c r="D61" s="171"/>
      <c r="E61" s="172"/>
      <c r="F61" s="158"/>
      <c r="G61" s="159"/>
      <c r="H61" s="159"/>
      <c r="I61" s="159"/>
      <c r="J61" s="160"/>
      <c r="K61" s="157"/>
      <c r="L61" s="157"/>
      <c r="M61" s="161">
        <f>ROUND(M49*M53,0)</f>
        <v>7068</v>
      </c>
      <c r="N61" s="161">
        <f t="shared" si="5"/>
        <v>6099</v>
      </c>
      <c r="O61" s="161">
        <f t="shared" si="5"/>
        <v>5016</v>
      </c>
      <c r="P61" s="161">
        <f t="shared" si="5"/>
        <v>3819</v>
      </c>
      <c r="Q61" s="161">
        <f t="shared" si="5"/>
        <v>2508</v>
      </c>
      <c r="R61" s="161">
        <f t="shared" si="5"/>
        <v>1083</v>
      </c>
      <c r="S61" s="161">
        <f>SUM(M61:R61)</f>
        <v>25593</v>
      </c>
      <c r="T61" s="161">
        <f>S59+S61</f>
        <v>84303</v>
      </c>
      <c r="U61" s="4"/>
    </row>
    <row r="62" spans="2:21" ht="22.5" x14ac:dyDescent="0.55000000000000004">
      <c r="B62" s="93" t="s">
        <v>77</v>
      </c>
      <c r="C62" s="129" t="s">
        <v>96</v>
      </c>
      <c r="D62" s="130"/>
      <c r="E62" s="131"/>
      <c r="F62" s="162" t="s">
        <v>92</v>
      </c>
      <c r="G62" s="99"/>
      <c r="H62" s="99"/>
      <c r="I62" s="99"/>
      <c r="J62" s="100"/>
      <c r="K62" s="93" t="s">
        <v>21</v>
      </c>
      <c r="L62" s="93" t="s">
        <v>22</v>
      </c>
      <c r="M62" s="49" t="s">
        <v>5</v>
      </c>
      <c r="N62" s="49" t="s">
        <v>6</v>
      </c>
      <c r="O62" s="49" t="s">
        <v>7</v>
      </c>
      <c r="P62" s="49" t="s">
        <v>8</v>
      </c>
      <c r="Q62" s="49" t="s">
        <v>9</v>
      </c>
      <c r="R62" s="49" t="s">
        <v>10</v>
      </c>
      <c r="S62" s="49" t="s">
        <v>11</v>
      </c>
      <c r="T62" s="33"/>
      <c r="U62" s="4"/>
    </row>
    <row r="63" spans="2:21" ht="22.5" x14ac:dyDescent="0.55000000000000004">
      <c r="B63" s="93"/>
      <c r="C63" s="129"/>
      <c r="D63" s="130"/>
      <c r="E63" s="131"/>
      <c r="F63" s="98"/>
      <c r="G63" s="99"/>
      <c r="H63" s="99"/>
      <c r="I63" s="99"/>
      <c r="J63" s="100"/>
      <c r="K63" s="93"/>
      <c r="L63" s="93"/>
      <c r="M63" s="2">
        <f>M55-M59</f>
        <v>5700</v>
      </c>
      <c r="N63" s="2">
        <f t="shared" ref="N63:R65" si="6">N55-N59</f>
        <v>6270</v>
      </c>
      <c r="O63" s="2">
        <f t="shared" si="6"/>
        <v>6897</v>
      </c>
      <c r="P63" s="2">
        <f t="shared" si="6"/>
        <v>7581</v>
      </c>
      <c r="Q63" s="2">
        <f t="shared" si="6"/>
        <v>8322</v>
      </c>
      <c r="R63" s="2">
        <f t="shared" si="6"/>
        <v>9120</v>
      </c>
      <c r="S63" s="2">
        <f>SUM(M63:R63)</f>
        <v>43890</v>
      </c>
      <c r="T63" s="33"/>
      <c r="U63" s="4"/>
    </row>
    <row r="64" spans="2:21" ht="22.5" x14ac:dyDescent="0.55000000000000004">
      <c r="B64" s="93"/>
      <c r="C64" s="129"/>
      <c r="D64" s="130"/>
      <c r="E64" s="131"/>
      <c r="F64" s="98"/>
      <c r="G64" s="99"/>
      <c r="H64" s="99"/>
      <c r="I64" s="99"/>
      <c r="J64" s="100"/>
      <c r="K64" s="93"/>
      <c r="L64" s="93"/>
      <c r="M64" s="43" t="s">
        <v>13</v>
      </c>
      <c r="N64" s="43" t="s">
        <v>14</v>
      </c>
      <c r="O64" s="43" t="s">
        <v>15</v>
      </c>
      <c r="P64" s="43" t="s">
        <v>16</v>
      </c>
      <c r="Q64" s="43" t="s">
        <v>17</v>
      </c>
      <c r="R64" s="43" t="s">
        <v>18</v>
      </c>
      <c r="S64" s="43" t="s">
        <v>19</v>
      </c>
      <c r="T64" s="43" t="s">
        <v>20</v>
      </c>
      <c r="U64" s="4"/>
    </row>
    <row r="65" spans="2:21" ht="23" thickBot="1" x14ac:dyDescent="0.6">
      <c r="B65" s="157"/>
      <c r="C65" s="170"/>
      <c r="D65" s="171"/>
      <c r="E65" s="172"/>
      <c r="F65" s="158"/>
      <c r="G65" s="159"/>
      <c r="H65" s="159"/>
      <c r="I65" s="159"/>
      <c r="J65" s="160"/>
      <c r="K65" s="157"/>
      <c r="L65" s="157"/>
      <c r="M65" s="161">
        <f>M57-M61</f>
        <v>10032</v>
      </c>
      <c r="N65" s="161">
        <f t="shared" si="6"/>
        <v>11001</v>
      </c>
      <c r="O65" s="161">
        <f t="shared" si="6"/>
        <v>12084</v>
      </c>
      <c r="P65" s="161">
        <f t="shared" si="6"/>
        <v>13281</v>
      </c>
      <c r="Q65" s="161">
        <f t="shared" si="6"/>
        <v>14592</v>
      </c>
      <c r="R65" s="161">
        <f t="shared" si="6"/>
        <v>16017</v>
      </c>
      <c r="S65" s="161">
        <f>SUM(M65:R65)</f>
        <v>77007</v>
      </c>
      <c r="T65" s="161">
        <f>S63+S65</f>
        <v>120897</v>
      </c>
      <c r="U65" s="4"/>
    </row>
    <row r="66" spans="2:21" ht="22.5" x14ac:dyDescent="0.55000000000000004">
      <c r="B66" s="93" t="s">
        <v>93</v>
      </c>
      <c r="C66" s="107" t="s">
        <v>72</v>
      </c>
      <c r="D66" s="108"/>
      <c r="E66" s="109"/>
      <c r="F66" s="162" t="s">
        <v>127</v>
      </c>
      <c r="G66" s="99"/>
      <c r="H66" s="99"/>
      <c r="I66" s="99"/>
      <c r="J66" s="100"/>
      <c r="K66" s="93" t="s">
        <v>21</v>
      </c>
      <c r="L66" s="93" t="s">
        <v>22</v>
      </c>
      <c r="M66" s="49" t="s">
        <v>5</v>
      </c>
      <c r="N66" s="49" t="s">
        <v>6</v>
      </c>
      <c r="O66" s="49" t="s">
        <v>7</v>
      </c>
      <c r="P66" s="49" t="s">
        <v>8</v>
      </c>
      <c r="Q66" s="49" t="s">
        <v>9</v>
      </c>
      <c r="R66" s="49" t="s">
        <v>10</v>
      </c>
      <c r="S66" s="49" t="s">
        <v>11</v>
      </c>
      <c r="T66" s="33"/>
      <c r="U66" s="4"/>
    </row>
    <row r="67" spans="2:21" ht="22.5" x14ac:dyDescent="0.55000000000000004">
      <c r="B67" s="93"/>
      <c r="C67" s="107"/>
      <c r="D67" s="108"/>
      <c r="E67" s="109"/>
      <c r="F67" s="98"/>
      <c r="G67" s="99"/>
      <c r="H67" s="99"/>
      <c r="I67" s="99"/>
      <c r="J67" s="100"/>
      <c r="K67" s="93"/>
      <c r="L67" s="93"/>
      <c r="M67" s="2">
        <f>M23-M63</f>
        <v>950</v>
      </c>
      <c r="N67" s="2">
        <f t="shared" ref="N67:R69" si="7">N23-N63</f>
        <v>1045</v>
      </c>
      <c r="O67" s="2">
        <f t="shared" si="7"/>
        <v>1150</v>
      </c>
      <c r="P67" s="2">
        <f t="shared" si="7"/>
        <v>1264</v>
      </c>
      <c r="Q67" s="2">
        <f t="shared" si="7"/>
        <v>1387</v>
      </c>
      <c r="R67" s="2">
        <f t="shared" si="7"/>
        <v>1520</v>
      </c>
      <c r="S67" s="2">
        <f>SUM(M67:R67)</f>
        <v>7316</v>
      </c>
      <c r="T67" s="33"/>
      <c r="U67" s="4"/>
    </row>
    <row r="68" spans="2:21" ht="22.5" x14ac:dyDescent="0.55000000000000004">
      <c r="B68" s="93"/>
      <c r="C68" s="107"/>
      <c r="D68" s="108"/>
      <c r="E68" s="109"/>
      <c r="F68" s="98"/>
      <c r="G68" s="99"/>
      <c r="H68" s="99"/>
      <c r="I68" s="99"/>
      <c r="J68" s="100"/>
      <c r="K68" s="93"/>
      <c r="L68" s="93"/>
      <c r="M68" s="43" t="s">
        <v>13</v>
      </c>
      <c r="N68" s="43" t="s">
        <v>14</v>
      </c>
      <c r="O68" s="43" t="s">
        <v>15</v>
      </c>
      <c r="P68" s="43" t="s">
        <v>16</v>
      </c>
      <c r="Q68" s="43" t="s">
        <v>17</v>
      </c>
      <c r="R68" s="43" t="s">
        <v>18</v>
      </c>
      <c r="S68" s="43" t="s">
        <v>19</v>
      </c>
      <c r="T68" s="43" t="s">
        <v>20</v>
      </c>
      <c r="U68" s="4"/>
    </row>
    <row r="69" spans="2:21" ht="23" thickBot="1" x14ac:dyDescent="0.6">
      <c r="B69" s="157"/>
      <c r="C69" s="163"/>
      <c r="D69" s="164"/>
      <c r="E69" s="165"/>
      <c r="F69" s="158"/>
      <c r="G69" s="159"/>
      <c r="H69" s="159"/>
      <c r="I69" s="159"/>
      <c r="J69" s="160"/>
      <c r="K69" s="157"/>
      <c r="L69" s="157"/>
      <c r="M69" s="161">
        <f>M25-M65</f>
        <v>1672</v>
      </c>
      <c r="N69" s="161">
        <f t="shared" si="7"/>
        <v>1834</v>
      </c>
      <c r="O69" s="161">
        <f t="shared" si="7"/>
        <v>2014</v>
      </c>
      <c r="P69" s="161">
        <f t="shared" si="7"/>
        <v>2214</v>
      </c>
      <c r="Q69" s="161">
        <f t="shared" si="7"/>
        <v>2432</v>
      </c>
      <c r="R69" s="161">
        <f t="shared" si="7"/>
        <v>2670</v>
      </c>
      <c r="S69" s="161">
        <f>SUM(M69:R69)</f>
        <v>12836</v>
      </c>
      <c r="T69" s="161">
        <f>S67+S69</f>
        <v>20152</v>
      </c>
      <c r="U69" s="4"/>
    </row>
    <row r="70" spans="2:21" ht="22.5" x14ac:dyDescent="0.55000000000000004">
      <c r="B70" s="93" t="s">
        <v>49</v>
      </c>
      <c r="C70" s="107" t="s">
        <v>74</v>
      </c>
      <c r="D70" s="108"/>
      <c r="E70" s="109"/>
      <c r="F70" s="162" t="s">
        <v>128</v>
      </c>
      <c r="G70" s="99"/>
      <c r="H70" s="99"/>
      <c r="I70" s="99"/>
      <c r="J70" s="100"/>
      <c r="K70" s="93"/>
      <c r="L70" s="93" t="s">
        <v>66</v>
      </c>
      <c r="M70" s="49" t="s">
        <v>5</v>
      </c>
      <c r="N70" s="49" t="s">
        <v>6</v>
      </c>
      <c r="O70" s="49" t="s">
        <v>7</v>
      </c>
      <c r="P70" s="49" t="s">
        <v>8</v>
      </c>
      <c r="Q70" s="49" t="s">
        <v>9</v>
      </c>
      <c r="R70" s="49" t="s">
        <v>10</v>
      </c>
      <c r="S70" s="49" t="s">
        <v>11</v>
      </c>
      <c r="T70" s="33"/>
      <c r="U70" s="4"/>
    </row>
    <row r="71" spans="2:21" ht="22.5" x14ac:dyDescent="0.55000000000000004">
      <c r="B71" s="93"/>
      <c r="C71" s="107"/>
      <c r="D71" s="108"/>
      <c r="E71" s="109"/>
      <c r="F71" s="98"/>
      <c r="G71" s="99"/>
      <c r="H71" s="99"/>
      <c r="I71" s="99"/>
      <c r="J71" s="100"/>
      <c r="K71" s="93"/>
      <c r="L71" s="93"/>
      <c r="M71" s="47">
        <f>ROUND(M67/M23*100,0)</f>
        <v>14</v>
      </c>
      <c r="N71" s="47">
        <f t="shared" ref="N71:T73" si="8">ROUND(N67/N23*100,0)</f>
        <v>14</v>
      </c>
      <c r="O71" s="47">
        <f t="shared" si="8"/>
        <v>14</v>
      </c>
      <c r="P71" s="47">
        <f t="shared" si="8"/>
        <v>14</v>
      </c>
      <c r="Q71" s="47">
        <f t="shared" si="8"/>
        <v>14</v>
      </c>
      <c r="R71" s="47">
        <f t="shared" si="8"/>
        <v>14</v>
      </c>
      <c r="S71" s="47">
        <f t="shared" si="8"/>
        <v>14</v>
      </c>
      <c r="T71" s="33"/>
      <c r="U71" s="4"/>
    </row>
    <row r="72" spans="2:21" ht="22.5" x14ac:dyDescent="0.55000000000000004">
      <c r="B72" s="93"/>
      <c r="C72" s="107"/>
      <c r="D72" s="108"/>
      <c r="E72" s="109"/>
      <c r="F72" s="98"/>
      <c r="G72" s="99"/>
      <c r="H72" s="99"/>
      <c r="I72" s="99"/>
      <c r="J72" s="100"/>
      <c r="K72" s="93"/>
      <c r="L72" s="93"/>
      <c r="M72" s="43" t="s">
        <v>13</v>
      </c>
      <c r="N72" s="43" t="s">
        <v>14</v>
      </c>
      <c r="O72" s="43" t="s">
        <v>15</v>
      </c>
      <c r="P72" s="43" t="s">
        <v>16</v>
      </c>
      <c r="Q72" s="43" t="s">
        <v>17</v>
      </c>
      <c r="R72" s="43" t="s">
        <v>18</v>
      </c>
      <c r="S72" s="43" t="s">
        <v>19</v>
      </c>
      <c r="T72" s="43" t="s">
        <v>20</v>
      </c>
      <c r="U72" s="4"/>
    </row>
    <row r="73" spans="2:21" ht="23" thickBot="1" x14ac:dyDescent="0.6">
      <c r="B73" s="157"/>
      <c r="C73" s="163"/>
      <c r="D73" s="164"/>
      <c r="E73" s="165"/>
      <c r="F73" s="158"/>
      <c r="G73" s="159"/>
      <c r="H73" s="159"/>
      <c r="I73" s="159"/>
      <c r="J73" s="160"/>
      <c r="K73" s="157"/>
      <c r="L73" s="157"/>
      <c r="M73" s="167">
        <f>ROUND(M69/M25*100,0)</f>
        <v>14</v>
      </c>
      <c r="N73" s="167">
        <f t="shared" si="8"/>
        <v>14</v>
      </c>
      <c r="O73" s="167">
        <f t="shared" si="8"/>
        <v>14</v>
      </c>
      <c r="P73" s="167">
        <f t="shared" si="8"/>
        <v>14</v>
      </c>
      <c r="Q73" s="167">
        <f t="shared" si="8"/>
        <v>14</v>
      </c>
      <c r="R73" s="167">
        <f t="shared" si="8"/>
        <v>14</v>
      </c>
      <c r="S73" s="167">
        <f t="shared" si="8"/>
        <v>14</v>
      </c>
      <c r="T73" s="167">
        <f t="shared" si="8"/>
        <v>14</v>
      </c>
      <c r="U73" s="4"/>
    </row>
    <row r="74" spans="2:21" ht="22.5" x14ac:dyDescent="0.55000000000000004">
      <c r="B74" s="93" t="s">
        <v>123</v>
      </c>
      <c r="C74" s="98" t="s">
        <v>97</v>
      </c>
      <c r="D74" s="99"/>
      <c r="E74" s="100"/>
      <c r="F74" s="162" t="s">
        <v>65</v>
      </c>
      <c r="G74" s="99"/>
      <c r="H74" s="99"/>
      <c r="I74" s="99"/>
      <c r="J74" s="100"/>
      <c r="K74" s="93" t="s">
        <v>21</v>
      </c>
      <c r="L74" s="93" t="s">
        <v>22</v>
      </c>
      <c r="M74" s="49" t="s">
        <v>5</v>
      </c>
      <c r="N74" s="49" t="s">
        <v>6</v>
      </c>
      <c r="O74" s="49" t="s">
        <v>7</v>
      </c>
      <c r="P74" s="49" t="s">
        <v>8</v>
      </c>
      <c r="Q74" s="49" t="s">
        <v>9</v>
      </c>
      <c r="R74" s="49" t="s">
        <v>10</v>
      </c>
      <c r="S74" s="49" t="s">
        <v>11</v>
      </c>
      <c r="T74" s="33"/>
      <c r="U74" s="4"/>
    </row>
    <row r="75" spans="2:21" ht="22.5" x14ac:dyDescent="0.55000000000000004">
      <c r="B75" s="93"/>
      <c r="C75" s="98"/>
      <c r="D75" s="99"/>
      <c r="E75" s="100"/>
      <c r="F75" s="98"/>
      <c r="G75" s="99"/>
      <c r="H75" s="99"/>
      <c r="I75" s="99"/>
      <c r="J75" s="100"/>
      <c r="K75" s="93"/>
      <c r="L75" s="93"/>
      <c r="M75" s="2">
        <v>900</v>
      </c>
      <c r="N75" s="2">
        <v>900</v>
      </c>
      <c r="O75" s="2">
        <v>900</v>
      </c>
      <c r="P75" s="2">
        <v>900</v>
      </c>
      <c r="Q75" s="2">
        <v>900</v>
      </c>
      <c r="R75" s="2">
        <v>900</v>
      </c>
      <c r="S75" s="2">
        <f>SUM(M75:R75)</f>
        <v>5400</v>
      </c>
      <c r="T75" s="33"/>
      <c r="U75" s="4"/>
    </row>
    <row r="76" spans="2:21" ht="22.5" x14ac:dyDescent="0.55000000000000004">
      <c r="B76" s="93"/>
      <c r="C76" s="98"/>
      <c r="D76" s="99"/>
      <c r="E76" s="100"/>
      <c r="F76" s="98"/>
      <c r="G76" s="99"/>
      <c r="H76" s="99"/>
      <c r="I76" s="99"/>
      <c r="J76" s="100"/>
      <c r="K76" s="93"/>
      <c r="L76" s="93"/>
      <c r="M76" s="43" t="s">
        <v>13</v>
      </c>
      <c r="N76" s="43" t="s">
        <v>14</v>
      </c>
      <c r="O76" s="43" t="s">
        <v>15</v>
      </c>
      <c r="P76" s="43" t="s">
        <v>16</v>
      </c>
      <c r="Q76" s="43" t="s">
        <v>17</v>
      </c>
      <c r="R76" s="43" t="s">
        <v>18</v>
      </c>
      <c r="S76" s="43" t="s">
        <v>19</v>
      </c>
      <c r="T76" s="43" t="s">
        <v>20</v>
      </c>
      <c r="U76" s="4"/>
    </row>
    <row r="77" spans="2:21" ht="23" thickBot="1" x14ac:dyDescent="0.6">
      <c r="B77" s="157"/>
      <c r="C77" s="158"/>
      <c r="D77" s="159"/>
      <c r="E77" s="160"/>
      <c r="F77" s="158"/>
      <c r="G77" s="159"/>
      <c r="H77" s="159"/>
      <c r="I77" s="159"/>
      <c r="J77" s="160"/>
      <c r="K77" s="157"/>
      <c r="L77" s="157"/>
      <c r="M77" s="161">
        <v>900</v>
      </c>
      <c r="N77" s="161">
        <v>900</v>
      </c>
      <c r="O77" s="161">
        <v>900</v>
      </c>
      <c r="P77" s="161">
        <v>900</v>
      </c>
      <c r="Q77" s="161">
        <v>900</v>
      </c>
      <c r="R77" s="161">
        <v>900</v>
      </c>
      <c r="S77" s="161">
        <f>SUM(M77:R77)</f>
        <v>5400</v>
      </c>
      <c r="T77" s="161">
        <f>S75+S77</f>
        <v>10800</v>
      </c>
      <c r="U77" s="4"/>
    </row>
    <row r="78" spans="2:21" ht="22.5" x14ac:dyDescent="0.55000000000000004">
      <c r="B78" s="93" t="s">
        <v>50</v>
      </c>
      <c r="C78" s="98" t="s">
        <v>98</v>
      </c>
      <c r="D78" s="99"/>
      <c r="E78" s="100"/>
      <c r="F78" s="162" t="s">
        <v>65</v>
      </c>
      <c r="G78" s="99"/>
      <c r="H78" s="99"/>
      <c r="I78" s="99"/>
      <c r="J78" s="100"/>
      <c r="K78" s="93" t="s">
        <v>21</v>
      </c>
      <c r="L78" s="93" t="s">
        <v>22</v>
      </c>
      <c r="M78" s="49" t="s">
        <v>5</v>
      </c>
      <c r="N78" s="49" t="s">
        <v>6</v>
      </c>
      <c r="O78" s="49" t="s">
        <v>7</v>
      </c>
      <c r="P78" s="49" t="s">
        <v>8</v>
      </c>
      <c r="Q78" s="49" t="s">
        <v>9</v>
      </c>
      <c r="R78" s="49" t="s">
        <v>10</v>
      </c>
      <c r="S78" s="49" t="s">
        <v>11</v>
      </c>
      <c r="T78" s="33"/>
      <c r="U78" s="4"/>
    </row>
    <row r="79" spans="2:21" ht="22.5" x14ac:dyDescent="0.55000000000000004">
      <c r="B79" s="93"/>
      <c r="C79" s="98"/>
      <c r="D79" s="99"/>
      <c r="E79" s="100"/>
      <c r="F79" s="98"/>
      <c r="G79" s="99"/>
      <c r="H79" s="99"/>
      <c r="I79" s="99"/>
      <c r="J79" s="100"/>
      <c r="K79" s="93"/>
      <c r="L79" s="93"/>
      <c r="M79" s="2">
        <v>100</v>
      </c>
      <c r="N79" s="2">
        <v>100</v>
      </c>
      <c r="O79" s="2">
        <v>100</v>
      </c>
      <c r="P79" s="2">
        <v>100</v>
      </c>
      <c r="Q79" s="2">
        <v>100</v>
      </c>
      <c r="R79" s="2">
        <v>100</v>
      </c>
      <c r="S79" s="2">
        <f>SUM(M79:R79)</f>
        <v>600</v>
      </c>
      <c r="T79" s="33"/>
      <c r="U79" s="4"/>
    </row>
    <row r="80" spans="2:21" ht="22.5" x14ac:dyDescent="0.55000000000000004">
      <c r="B80" s="93"/>
      <c r="C80" s="98"/>
      <c r="D80" s="99"/>
      <c r="E80" s="100"/>
      <c r="F80" s="98"/>
      <c r="G80" s="99"/>
      <c r="H80" s="99"/>
      <c r="I80" s="99"/>
      <c r="J80" s="100"/>
      <c r="K80" s="93"/>
      <c r="L80" s="93"/>
      <c r="M80" s="43" t="s">
        <v>13</v>
      </c>
      <c r="N80" s="43" t="s">
        <v>14</v>
      </c>
      <c r="O80" s="43" t="s">
        <v>15</v>
      </c>
      <c r="P80" s="43" t="s">
        <v>16</v>
      </c>
      <c r="Q80" s="43" t="s">
        <v>17</v>
      </c>
      <c r="R80" s="43" t="s">
        <v>18</v>
      </c>
      <c r="S80" s="43" t="s">
        <v>19</v>
      </c>
      <c r="T80" s="43" t="s">
        <v>20</v>
      </c>
      <c r="U80" s="4"/>
    </row>
    <row r="81" spans="1:21" ht="23" thickBot="1" x14ac:dyDescent="0.6">
      <c r="B81" s="157"/>
      <c r="C81" s="158"/>
      <c r="D81" s="159"/>
      <c r="E81" s="160"/>
      <c r="F81" s="158"/>
      <c r="G81" s="159"/>
      <c r="H81" s="159"/>
      <c r="I81" s="159"/>
      <c r="J81" s="160"/>
      <c r="K81" s="157"/>
      <c r="L81" s="157"/>
      <c r="M81" s="161">
        <v>100</v>
      </c>
      <c r="N81" s="161">
        <v>100</v>
      </c>
      <c r="O81" s="161">
        <v>100</v>
      </c>
      <c r="P81" s="161">
        <v>100</v>
      </c>
      <c r="Q81" s="161">
        <v>100</v>
      </c>
      <c r="R81" s="161">
        <v>100</v>
      </c>
      <c r="S81" s="161">
        <f>SUM(M81:R81)</f>
        <v>600</v>
      </c>
      <c r="T81" s="161">
        <f>S79+S81</f>
        <v>1200</v>
      </c>
      <c r="U81" s="4"/>
    </row>
    <row r="82" spans="1:21" ht="22.5" x14ac:dyDescent="0.55000000000000004">
      <c r="B82" s="93" t="s">
        <v>51</v>
      </c>
      <c r="C82" s="98" t="s">
        <v>99</v>
      </c>
      <c r="D82" s="99"/>
      <c r="E82" s="100"/>
      <c r="F82" s="162" t="s">
        <v>126</v>
      </c>
      <c r="G82" s="99"/>
      <c r="H82" s="99"/>
      <c r="I82" s="99"/>
      <c r="J82" s="100"/>
      <c r="K82" s="93" t="s">
        <v>21</v>
      </c>
      <c r="L82" s="93" t="s">
        <v>22</v>
      </c>
      <c r="M82" s="49" t="s">
        <v>5</v>
      </c>
      <c r="N82" s="49" t="s">
        <v>6</v>
      </c>
      <c r="O82" s="49" t="s">
        <v>7</v>
      </c>
      <c r="P82" s="49" t="s">
        <v>8</v>
      </c>
      <c r="Q82" s="49" t="s">
        <v>9</v>
      </c>
      <c r="R82" s="49" t="s">
        <v>10</v>
      </c>
      <c r="S82" s="49" t="s">
        <v>11</v>
      </c>
      <c r="T82" s="33"/>
      <c r="U82" s="4"/>
    </row>
    <row r="83" spans="1:21" ht="22.5" x14ac:dyDescent="0.55000000000000004">
      <c r="B83" s="93"/>
      <c r="C83" s="98"/>
      <c r="D83" s="99"/>
      <c r="E83" s="100"/>
      <c r="F83" s="98"/>
      <c r="G83" s="99"/>
      <c r="H83" s="99"/>
      <c r="I83" s="99"/>
      <c r="J83" s="100"/>
      <c r="K83" s="93"/>
      <c r="L83" s="93"/>
      <c r="M83" s="2">
        <f>M75+M79</f>
        <v>1000</v>
      </c>
      <c r="N83" s="2">
        <f t="shared" ref="N83:R85" si="9">N75+N79</f>
        <v>1000</v>
      </c>
      <c r="O83" s="2">
        <f t="shared" si="9"/>
        <v>1000</v>
      </c>
      <c r="P83" s="2">
        <f t="shared" si="9"/>
        <v>1000</v>
      </c>
      <c r="Q83" s="2">
        <f t="shared" si="9"/>
        <v>1000</v>
      </c>
      <c r="R83" s="2">
        <f t="shared" si="9"/>
        <v>1000</v>
      </c>
      <c r="S83" s="2">
        <f>SUM(M83:R83)</f>
        <v>6000</v>
      </c>
      <c r="T83" s="33"/>
      <c r="U83" s="4"/>
    </row>
    <row r="84" spans="1:21" ht="22.5" x14ac:dyDescent="0.55000000000000004">
      <c r="B84" s="93"/>
      <c r="C84" s="98"/>
      <c r="D84" s="99"/>
      <c r="E84" s="100"/>
      <c r="F84" s="98"/>
      <c r="G84" s="99"/>
      <c r="H84" s="99"/>
      <c r="I84" s="99"/>
      <c r="J84" s="100"/>
      <c r="K84" s="93"/>
      <c r="L84" s="93"/>
      <c r="M84" s="43" t="s">
        <v>13</v>
      </c>
      <c r="N84" s="43" t="s">
        <v>14</v>
      </c>
      <c r="O84" s="43" t="s">
        <v>15</v>
      </c>
      <c r="P84" s="43" t="s">
        <v>16</v>
      </c>
      <c r="Q84" s="43" t="s">
        <v>17</v>
      </c>
      <c r="R84" s="43" t="s">
        <v>18</v>
      </c>
      <c r="S84" s="43" t="s">
        <v>19</v>
      </c>
      <c r="T84" s="43" t="s">
        <v>20</v>
      </c>
      <c r="U84" s="4"/>
    </row>
    <row r="85" spans="1:21" ht="23" thickBot="1" x14ac:dyDescent="0.6">
      <c r="B85" s="157"/>
      <c r="C85" s="158"/>
      <c r="D85" s="159"/>
      <c r="E85" s="160"/>
      <c r="F85" s="158"/>
      <c r="G85" s="159"/>
      <c r="H85" s="159"/>
      <c r="I85" s="159"/>
      <c r="J85" s="160"/>
      <c r="K85" s="157"/>
      <c r="L85" s="157"/>
      <c r="M85" s="161">
        <f>M77+M81</f>
        <v>1000</v>
      </c>
      <c r="N85" s="161">
        <f t="shared" si="9"/>
        <v>1000</v>
      </c>
      <c r="O85" s="161">
        <f t="shared" si="9"/>
        <v>1000</v>
      </c>
      <c r="P85" s="161">
        <f t="shared" si="9"/>
        <v>1000</v>
      </c>
      <c r="Q85" s="161">
        <f t="shared" si="9"/>
        <v>1000</v>
      </c>
      <c r="R85" s="161">
        <f t="shared" si="9"/>
        <v>1000</v>
      </c>
      <c r="S85" s="161">
        <f>SUM(M85:R85)</f>
        <v>6000</v>
      </c>
      <c r="T85" s="161">
        <f>S83+S85</f>
        <v>12000</v>
      </c>
      <c r="U85" s="4"/>
    </row>
    <row r="86" spans="1:21" ht="22.5" x14ac:dyDescent="0.55000000000000004">
      <c r="B86" s="168" t="s">
        <v>124</v>
      </c>
      <c r="C86" s="104" t="s">
        <v>121</v>
      </c>
      <c r="D86" s="105"/>
      <c r="E86" s="106"/>
      <c r="F86" s="112" t="s">
        <v>129</v>
      </c>
      <c r="G86" s="105"/>
      <c r="H86" s="105"/>
      <c r="I86" s="105"/>
      <c r="J86" s="106"/>
      <c r="K86" s="168" t="s">
        <v>21</v>
      </c>
      <c r="L86" s="168" t="s">
        <v>22</v>
      </c>
      <c r="M86" s="155" t="s">
        <v>5</v>
      </c>
      <c r="N86" s="155" t="s">
        <v>6</v>
      </c>
      <c r="O86" s="155" t="s">
        <v>7</v>
      </c>
      <c r="P86" s="155" t="s">
        <v>8</v>
      </c>
      <c r="Q86" s="155" t="s">
        <v>9</v>
      </c>
      <c r="R86" s="155" t="s">
        <v>10</v>
      </c>
      <c r="S86" s="155" t="s">
        <v>11</v>
      </c>
      <c r="T86" s="156"/>
      <c r="U86" s="4"/>
    </row>
    <row r="87" spans="1:21" ht="22.5" x14ac:dyDescent="0.55000000000000004">
      <c r="B87" s="93"/>
      <c r="C87" s="98"/>
      <c r="D87" s="99"/>
      <c r="E87" s="100"/>
      <c r="F87" s="98"/>
      <c r="G87" s="99"/>
      <c r="H87" s="99"/>
      <c r="I87" s="99"/>
      <c r="J87" s="100"/>
      <c r="K87" s="93"/>
      <c r="L87" s="93"/>
      <c r="M87" s="2">
        <f t="shared" ref="M87:R87" si="10">M67-M83</f>
        <v>-50</v>
      </c>
      <c r="N87" s="2">
        <f t="shared" si="10"/>
        <v>45</v>
      </c>
      <c r="O87" s="2">
        <f t="shared" si="10"/>
        <v>150</v>
      </c>
      <c r="P87" s="2">
        <f t="shared" si="10"/>
        <v>264</v>
      </c>
      <c r="Q87" s="2">
        <f t="shared" si="10"/>
        <v>387</v>
      </c>
      <c r="R87" s="2">
        <f t="shared" si="10"/>
        <v>520</v>
      </c>
      <c r="S87" s="2">
        <f>SUM(M87:R87)</f>
        <v>1316</v>
      </c>
      <c r="T87" s="33"/>
      <c r="U87" s="4"/>
    </row>
    <row r="88" spans="1:21" ht="22.5" x14ac:dyDescent="0.55000000000000004">
      <c r="B88" s="93"/>
      <c r="C88" s="98"/>
      <c r="D88" s="99"/>
      <c r="E88" s="100"/>
      <c r="F88" s="98"/>
      <c r="G88" s="99"/>
      <c r="H88" s="99"/>
      <c r="I88" s="99"/>
      <c r="J88" s="100"/>
      <c r="K88" s="93"/>
      <c r="L88" s="93"/>
      <c r="M88" s="43" t="s">
        <v>13</v>
      </c>
      <c r="N88" s="43" t="s">
        <v>14</v>
      </c>
      <c r="O88" s="43" t="s">
        <v>15</v>
      </c>
      <c r="P88" s="43" t="s">
        <v>16</v>
      </c>
      <c r="Q88" s="43" t="s">
        <v>17</v>
      </c>
      <c r="R88" s="43" t="s">
        <v>18</v>
      </c>
      <c r="S88" s="43" t="s">
        <v>19</v>
      </c>
      <c r="T88" s="43" t="s">
        <v>20</v>
      </c>
      <c r="U88" s="4"/>
    </row>
    <row r="89" spans="1:21" ht="23" thickBot="1" x14ac:dyDescent="0.6">
      <c r="B89" s="157"/>
      <c r="C89" s="158"/>
      <c r="D89" s="159"/>
      <c r="E89" s="160"/>
      <c r="F89" s="158"/>
      <c r="G89" s="159"/>
      <c r="H89" s="159"/>
      <c r="I89" s="159"/>
      <c r="J89" s="160"/>
      <c r="K89" s="157"/>
      <c r="L89" s="157"/>
      <c r="M89" s="161">
        <f t="shared" ref="M89:R89" si="11">M69-M85</f>
        <v>672</v>
      </c>
      <c r="N89" s="161">
        <f t="shared" si="11"/>
        <v>834</v>
      </c>
      <c r="O89" s="161">
        <f t="shared" si="11"/>
        <v>1014</v>
      </c>
      <c r="P89" s="161">
        <f t="shared" si="11"/>
        <v>1214</v>
      </c>
      <c r="Q89" s="161">
        <f t="shared" si="11"/>
        <v>1432</v>
      </c>
      <c r="R89" s="161">
        <f t="shared" si="11"/>
        <v>1670</v>
      </c>
      <c r="S89" s="161">
        <f>SUM(M89:R89)</f>
        <v>6836</v>
      </c>
      <c r="T89" s="161">
        <f>S87+S89</f>
        <v>8152</v>
      </c>
      <c r="U89" s="4"/>
    </row>
    <row r="90" spans="1:21" ht="22.5" x14ac:dyDescent="0.55000000000000004">
      <c r="A90" s="4"/>
      <c r="B90" s="93" t="s">
        <v>125</v>
      </c>
      <c r="C90" s="98" t="s">
        <v>122</v>
      </c>
      <c r="D90" s="99"/>
      <c r="E90" s="100"/>
      <c r="F90" s="162" t="s">
        <v>130</v>
      </c>
      <c r="G90" s="99"/>
      <c r="H90" s="99"/>
      <c r="I90" s="99"/>
      <c r="J90" s="100"/>
      <c r="K90" s="93"/>
      <c r="L90" s="93" t="s">
        <v>66</v>
      </c>
      <c r="M90" s="49" t="s">
        <v>5</v>
      </c>
      <c r="N90" s="49" t="s">
        <v>6</v>
      </c>
      <c r="O90" s="49" t="s">
        <v>7</v>
      </c>
      <c r="P90" s="49" t="s">
        <v>8</v>
      </c>
      <c r="Q90" s="49" t="s">
        <v>9</v>
      </c>
      <c r="R90" s="49" t="s">
        <v>10</v>
      </c>
      <c r="S90" s="49" t="s">
        <v>11</v>
      </c>
      <c r="T90" s="33"/>
      <c r="U90" s="4"/>
    </row>
    <row r="91" spans="1:21" ht="22.5" x14ac:dyDescent="0.55000000000000004">
      <c r="A91" s="4"/>
      <c r="B91" s="93"/>
      <c r="C91" s="98"/>
      <c r="D91" s="99"/>
      <c r="E91" s="100"/>
      <c r="F91" s="98"/>
      <c r="G91" s="99"/>
      <c r="H91" s="99"/>
      <c r="I91" s="99"/>
      <c r="J91" s="100"/>
      <c r="K91" s="93"/>
      <c r="L91" s="93"/>
      <c r="M91" s="47">
        <f t="shared" ref="M91:S91" si="12">ROUND(M87/M23*100,0)</f>
        <v>-1</v>
      </c>
      <c r="N91" s="47">
        <f t="shared" si="12"/>
        <v>1</v>
      </c>
      <c r="O91" s="47">
        <f t="shared" si="12"/>
        <v>2</v>
      </c>
      <c r="P91" s="47">
        <f t="shared" si="12"/>
        <v>3</v>
      </c>
      <c r="Q91" s="47">
        <f t="shared" si="12"/>
        <v>4</v>
      </c>
      <c r="R91" s="47">
        <f t="shared" si="12"/>
        <v>5</v>
      </c>
      <c r="S91" s="47">
        <f t="shared" si="12"/>
        <v>3</v>
      </c>
      <c r="T91" s="33"/>
      <c r="U91" s="4"/>
    </row>
    <row r="92" spans="1:21" ht="22.5" x14ac:dyDescent="0.55000000000000004">
      <c r="B92" s="93"/>
      <c r="C92" s="98"/>
      <c r="D92" s="99"/>
      <c r="E92" s="100"/>
      <c r="F92" s="98"/>
      <c r="G92" s="99"/>
      <c r="H92" s="99"/>
      <c r="I92" s="99"/>
      <c r="J92" s="100"/>
      <c r="K92" s="93"/>
      <c r="L92" s="93"/>
      <c r="M92" s="43" t="s">
        <v>13</v>
      </c>
      <c r="N92" s="43" t="s">
        <v>14</v>
      </c>
      <c r="O92" s="43" t="s">
        <v>15</v>
      </c>
      <c r="P92" s="43" t="s">
        <v>16</v>
      </c>
      <c r="Q92" s="43" t="s">
        <v>17</v>
      </c>
      <c r="R92" s="43" t="s">
        <v>18</v>
      </c>
      <c r="S92" s="43" t="s">
        <v>19</v>
      </c>
      <c r="T92" s="43" t="s">
        <v>20</v>
      </c>
    </row>
    <row r="93" spans="1:21" ht="22.5" x14ac:dyDescent="0.55000000000000004">
      <c r="B93" s="94"/>
      <c r="C93" s="101"/>
      <c r="D93" s="102"/>
      <c r="E93" s="103"/>
      <c r="F93" s="101"/>
      <c r="G93" s="102"/>
      <c r="H93" s="102"/>
      <c r="I93" s="102"/>
      <c r="J93" s="103"/>
      <c r="K93" s="94"/>
      <c r="L93" s="94"/>
      <c r="M93" s="47">
        <f t="shared" ref="M93:T93" si="13">ROUND(M89/M25*100,0)</f>
        <v>6</v>
      </c>
      <c r="N93" s="47">
        <f t="shared" si="13"/>
        <v>6</v>
      </c>
      <c r="O93" s="47">
        <f t="shared" si="13"/>
        <v>7</v>
      </c>
      <c r="P93" s="47">
        <f t="shared" si="13"/>
        <v>8</v>
      </c>
      <c r="Q93" s="47">
        <f t="shared" si="13"/>
        <v>8</v>
      </c>
      <c r="R93" s="47">
        <f t="shared" si="13"/>
        <v>9</v>
      </c>
      <c r="S93" s="47">
        <f t="shared" si="13"/>
        <v>8</v>
      </c>
      <c r="T93" s="47">
        <f t="shared" si="13"/>
        <v>6</v>
      </c>
    </row>
  </sheetData>
  <mergeCells count="107">
    <mergeCell ref="B90:B93"/>
    <mergeCell ref="C90:E93"/>
    <mergeCell ref="F90:J93"/>
    <mergeCell ref="K90:K93"/>
    <mergeCell ref="L90:L93"/>
    <mergeCell ref="B70:B73"/>
    <mergeCell ref="C70:E73"/>
    <mergeCell ref="F70:J73"/>
    <mergeCell ref="K70:K73"/>
    <mergeCell ref="L70:L73"/>
    <mergeCell ref="B86:B89"/>
    <mergeCell ref="C86:E89"/>
    <mergeCell ref="F86:J89"/>
    <mergeCell ref="K86:K89"/>
    <mergeCell ref="L86:L89"/>
    <mergeCell ref="B78:B81"/>
    <mergeCell ref="C78:E81"/>
    <mergeCell ref="F78:J81"/>
    <mergeCell ref="K78:K81"/>
    <mergeCell ref="L78:L81"/>
    <mergeCell ref="B82:B85"/>
    <mergeCell ref="C82:E85"/>
    <mergeCell ref="F82:J85"/>
    <mergeCell ref="K82:K85"/>
    <mergeCell ref="L82:L85"/>
    <mergeCell ref="B58:B61"/>
    <mergeCell ref="C58:E61"/>
    <mergeCell ref="F58:J61"/>
    <mergeCell ref="K58:K61"/>
    <mergeCell ref="L58:L61"/>
    <mergeCell ref="B74:B77"/>
    <mergeCell ref="C74:E77"/>
    <mergeCell ref="F74:J77"/>
    <mergeCell ref="K74:K77"/>
    <mergeCell ref="L74:L77"/>
    <mergeCell ref="C62:E65"/>
    <mergeCell ref="F62:J65"/>
    <mergeCell ref="K62:K65"/>
    <mergeCell ref="L62:L65"/>
    <mergeCell ref="B62:B65"/>
    <mergeCell ref="B66:B69"/>
    <mergeCell ref="C66:E69"/>
    <mergeCell ref="F66:J69"/>
    <mergeCell ref="K66:K69"/>
    <mergeCell ref="L66:L69"/>
    <mergeCell ref="B50:B53"/>
    <mergeCell ref="C50:E53"/>
    <mergeCell ref="F50:J53"/>
    <mergeCell ref="K50:K53"/>
    <mergeCell ref="L50:L53"/>
    <mergeCell ref="B54:B57"/>
    <mergeCell ref="C54:E57"/>
    <mergeCell ref="F54:J57"/>
    <mergeCell ref="K54:K57"/>
    <mergeCell ref="L54:L57"/>
    <mergeCell ref="B42:B45"/>
    <mergeCell ref="C42:E45"/>
    <mergeCell ref="F42:J45"/>
    <mergeCell ref="K42:K45"/>
    <mergeCell ref="L42:L45"/>
    <mergeCell ref="B46:B49"/>
    <mergeCell ref="C46:E49"/>
    <mergeCell ref="F46:J49"/>
    <mergeCell ref="K46:K49"/>
    <mergeCell ref="L46:L49"/>
    <mergeCell ref="B34:B37"/>
    <mergeCell ref="C34:E37"/>
    <mergeCell ref="F34:J37"/>
    <mergeCell ref="K34:K37"/>
    <mergeCell ref="L34:L37"/>
    <mergeCell ref="B38:B41"/>
    <mergeCell ref="C38:E41"/>
    <mergeCell ref="F38:J41"/>
    <mergeCell ref="K38:K41"/>
    <mergeCell ref="L38:L41"/>
    <mergeCell ref="B26:B29"/>
    <mergeCell ref="C26:E29"/>
    <mergeCell ref="F26:J29"/>
    <mergeCell ref="K26:K29"/>
    <mergeCell ref="L26:L29"/>
    <mergeCell ref="B30:B33"/>
    <mergeCell ref="C30:E33"/>
    <mergeCell ref="F30:J33"/>
    <mergeCell ref="K30:K33"/>
    <mergeCell ref="L30:L33"/>
    <mergeCell ref="B21:T21"/>
    <mergeCell ref="C22:E22"/>
    <mergeCell ref="F22:J22"/>
    <mergeCell ref="B23:B25"/>
    <mergeCell ref="C23:E25"/>
    <mergeCell ref="F23:J25"/>
    <mergeCell ref="K23:K25"/>
    <mergeCell ref="L23:L25"/>
    <mergeCell ref="B9:T9"/>
    <mergeCell ref="B11:T11"/>
    <mergeCell ref="D15:E15"/>
    <mergeCell ref="D16:E16"/>
    <mergeCell ref="B19:C19"/>
    <mergeCell ref="B2:I2"/>
    <mergeCell ref="J2:L2"/>
    <mergeCell ref="B4:T4"/>
    <mergeCell ref="B5:T5"/>
    <mergeCell ref="C7:E7"/>
    <mergeCell ref="G7:I7"/>
    <mergeCell ref="B18:C18"/>
    <mergeCell ref="D19:G19"/>
    <mergeCell ref="H19:K19"/>
  </mergeCells>
  <phoneticPr fontId="1"/>
  <printOptions horizontalCentered="1"/>
  <pageMargins left="0" right="0" top="0.59055118110236227" bottom="0.74803149606299213" header="0.31496062992125984" footer="0.31496062992125984"/>
  <pageSetup paperSize="8" scale="60" orientation="portrait"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77"/>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17" t="s">
        <v>28</v>
      </c>
      <c r="C2" s="117"/>
      <c r="D2" s="117"/>
      <c r="E2" s="117"/>
      <c r="F2" s="117"/>
      <c r="G2" s="117"/>
      <c r="H2" s="117"/>
      <c r="I2" s="117"/>
      <c r="J2" s="118" t="s">
        <v>110</v>
      </c>
      <c r="K2" s="118"/>
      <c r="L2" s="118"/>
      <c r="M2" s="38" t="s">
        <v>111</v>
      </c>
      <c r="N2" s="38"/>
      <c r="O2" s="38"/>
      <c r="P2" s="38"/>
      <c r="Q2" s="38"/>
      <c r="R2" s="38"/>
      <c r="S2" s="38"/>
      <c r="T2" s="7"/>
    </row>
    <row r="3" spans="2:20" ht="31.5" x14ac:dyDescent="1.05">
      <c r="B3" s="8"/>
      <c r="C3" s="30" t="s">
        <v>35</v>
      </c>
      <c r="D3" s="8"/>
      <c r="E3" s="8"/>
      <c r="F3" s="8"/>
      <c r="G3" s="30" t="s">
        <v>53</v>
      </c>
      <c r="H3" s="8"/>
      <c r="I3" s="8"/>
      <c r="J3" s="39" t="s">
        <v>133</v>
      </c>
      <c r="K3" s="9"/>
      <c r="L3" s="9"/>
      <c r="M3" s="9"/>
      <c r="N3" s="9"/>
      <c r="O3" s="9"/>
      <c r="P3" s="9"/>
      <c r="Q3" s="9"/>
      <c r="R3" s="9"/>
      <c r="S3" s="9"/>
      <c r="T3" s="10"/>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900000000000006" customHeight="1" x14ac:dyDescent="0.55000000000000004">
      <c r="B5" s="75" t="s">
        <v>118</v>
      </c>
      <c r="C5" s="76"/>
      <c r="D5" s="76"/>
      <c r="E5" s="76"/>
      <c r="F5" s="76"/>
      <c r="G5" s="76"/>
      <c r="H5" s="76"/>
      <c r="I5" s="76"/>
      <c r="J5" s="76"/>
      <c r="K5" s="76"/>
      <c r="L5" s="76"/>
      <c r="M5" s="76"/>
      <c r="N5" s="76"/>
      <c r="O5" s="76"/>
      <c r="P5" s="76"/>
      <c r="Q5" s="76"/>
      <c r="R5" s="76"/>
      <c r="S5" s="76"/>
      <c r="T5" s="77"/>
    </row>
    <row r="6" spans="2:20" ht="6" customHeight="1" x14ac:dyDescent="0.55000000000000004"/>
    <row r="7" spans="2:20" ht="28.5" x14ac:dyDescent="0.95">
      <c r="B7" s="12">
        <v>1</v>
      </c>
      <c r="C7" s="113" t="s">
        <v>52</v>
      </c>
      <c r="D7" s="114"/>
      <c r="E7" s="115"/>
      <c r="F7" s="11">
        <v>1</v>
      </c>
      <c r="G7" s="116" t="s">
        <v>24</v>
      </c>
      <c r="H7" s="116"/>
      <c r="I7" s="116"/>
      <c r="J7" s="31"/>
      <c r="K7" s="31"/>
      <c r="L7" s="31"/>
      <c r="M7" s="31"/>
      <c r="N7" s="31"/>
      <c r="O7" s="31"/>
      <c r="P7" s="31"/>
      <c r="Q7" s="31"/>
      <c r="R7" s="31"/>
      <c r="S7" s="31"/>
      <c r="T7" s="32"/>
    </row>
    <row r="8" spans="2:20" ht="7.15" customHeight="1" x14ac:dyDescent="0.55000000000000004">
      <c r="B8" s="14"/>
      <c r="C8" s="15"/>
      <c r="D8" s="15"/>
      <c r="E8" s="15"/>
      <c r="F8" s="15"/>
      <c r="G8" s="15"/>
      <c r="H8" s="15"/>
      <c r="I8" s="15"/>
      <c r="J8" s="15"/>
      <c r="K8" s="15"/>
      <c r="L8" s="15"/>
      <c r="M8" s="15"/>
      <c r="N8" s="15"/>
      <c r="O8" s="15"/>
      <c r="P8" s="15"/>
      <c r="Q8" s="15"/>
      <c r="R8" s="15"/>
      <c r="S8" s="15"/>
      <c r="T8" s="16"/>
    </row>
    <row r="9" spans="2:20" ht="81.400000000000006" customHeight="1" x14ac:dyDescent="0.55000000000000004">
      <c r="B9" s="72" t="s">
        <v>112</v>
      </c>
      <c r="C9" s="73"/>
      <c r="D9" s="73"/>
      <c r="E9" s="73"/>
      <c r="F9" s="73"/>
      <c r="G9" s="73"/>
      <c r="H9" s="73"/>
      <c r="I9" s="73"/>
      <c r="J9" s="73"/>
      <c r="K9" s="73"/>
      <c r="L9" s="73"/>
      <c r="M9" s="73"/>
      <c r="N9" s="73"/>
      <c r="O9" s="73"/>
      <c r="P9" s="73"/>
      <c r="Q9" s="73"/>
      <c r="R9" s="73"/>
      <c r="S9" s="73"/>
      <c r="T9" s="74"/>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6.15" customHeight="1" x14ac:dyDescent="0.55000000000000004">
      <c r="B11" s="75" t="s">
        <v>115</v>
      </c>
      <c r="C11" s="76"/>
      <c r="D11" s="76"/>
      <c r="E11" s="76"/>
      <c r="F11" s="76"/>
      <c r="G11" s="76"/>
      <c r="H11" s="76"/>
      <c r="I11" s="76"/>
      <c r="J11" s="76"/>
      <c r="K11" s="76"/>
      <c r="L11" s="76"/>
      <c r="M11" s="76"/>
      <c r="N11" s="76"/>
      <c r="O11" s="76"/>
      <c r="P11" s="76"/>
      <c r="Q11" s="76"/>
      <c r="R11" s="76"/>
      <c r="S11" s="76"/>
      <c r="T11" s="77"/>
    </row>
    <row r="12" spans="2:20" ht="19.899999999999999" customHeight="1" x14ac:dyDescent="0.55000000000000004">
      <c r="B12" s="44"/>
      <c r="C12" s="45"/>
      <c r="D12" s="45"/>
      <c r="E12" s="45"/>
      <c r="F12" s="45"/>
      <c r="G12" s="45"/>
      <c r="H12" s="45"/>
      <c r="I12" s="45"/>
      <c r="J12" s="45"/>
      <c r="K12" s="45"/>
      <c r="L12" s="45"/>
      <c r="M12" s="45"/>
      <c r="N12" s="45"/>
      <c r="O12" s="45"/>
      <c r="P12" s="45"/>
      <c r="Q12" s="45"/>
      <c r="R12" s="45"/>
      <c r="S12" s="45"/>
      <c r="T12" s="46"/>
    </row>
    <row r="13" spans="2:20" ht="19.899999999999999" customHeight="1" thickBot="1" x14ac:dyDescent="0.6">
      <c r="B13" s="44"/>
      <c r="C13" s="45" t="s">
        <v>57</v>
      </c>
      <c r="D13" s="45"/>
      <c r="E13" s="45"/>
      <c r="F13" s="45"/>
      <c r="G13" s="45"/>
      <c r="H13" s="45"/>
      <c r="I13" s="45"/>
      <c r="J13" s="45"/>
      <c r="K13" s="45"/>
      <c r="L13" s="45"/>
      <c r="M13" s="45"/>
      <c r="N13" s="45"/>
      <c r="O13" s="45"/>
      <c r="P13" s="45"/>
      <c r="Q13" s="45"/>
      <c r="R13" s="45"/>
      <c r="S13" s="45"/>
      <c r="T13" s="46"/>
    </row>
    <row r="14" spans="2:20" ht="19.899999999999999" customHeight="1" thickBot="1" x14ac:dyDescent="0.6">
      <c r="B14" s="44"/>
      <c r="C14" s="40" t="s">
        <v>54</v>
      </c>
      <c r="D14" s="45"/>
      <c r="E14" s="45"/>
      <c r="F14" s="45"/>
      <c r="G14" s="45"/>
      <c r="H14" s="45"/>
      <c r="I14" s="45"/>
      <c r="J14" s="45"/>
      <c r="K14" s="45"/>
      <c r="L14" s="45"/>
      <c r="M14" s="45"/>
      <c r="N14" s="45"/>
      <c r="O14" s="45"/>
      <c r="P14" s="45"/>
      <c r="Q14" s="45"/>
      <c r="R14" s="45"/>
      <c r="S14" s="45"/>
      <c r="T14" s="46"/>
    </row>
    <row r="15" spans="2:20" ht="19.899999999999999" customHeight="1" thickBot="1" x14ac:dyDescent="0.6">
      <c r="B15" s="44"/>
      <c r="C15" s="45"/>
      <c r="D15" s="84" t="s">
        <v>56</v>
      </c>
      <c r="E15" s="85"/>
      <c r="F15" s="45"/>
      <c r="G15" s="45" t="s">
        <v>63</v>
      </c>
      <c r="H15" s="45"/>
      <c r="I15" s="45"/>
      <c r="J15" s="45"/>
      <c r="K15" s="45"/>
      <c r="L15" s="45"/>
      <c r="M15" s="45"/>
      <c r="N15" s="45"/>
      <c r="O15" s="45"/>
      <c r="P15" s="45"/>
      <c r="Q15" s="45"/>
      <c r="R15" s="45"/>
      <c r="S15" s="45"/>
      <c r="T15" s="46"/>
    </row>
    <row r="16" spans="2:20" ht="19.899999999999999" customHeight="1" thickBot="1" x14ac:dyDescent="0.6">
      <c r="B16" s="44"/>
      <c r="C16" s="45"/>
      <c r="D16" s="84" t="s">
        <v>58</v>
      </c>
      <c r="E16" s="85"/>
      <c r="F16" s="45"/>
      <c r="G16" s="45" t="s">
        <v>113</v>
      </c>
      <c r="H16" s="45"/>
      <c r="I16" s="45"/>
      <c r="J16" s="45"/>
      <c r="K16" s="45"/>
      <c r="L16" s="45"/>
      <c r="M16" s="45"/>
      <c r="N16" s="45"/>
      <c r="O16" s="45"/>
      <c r="P16" s="45"/>
      <c r="Q16" s="45"/>
      <c r="R16" s="45"/>
      <c r="S16" s="45"/>
      <c r="T16" s="46"/>
    </row>
    <row r="17" spans="2:21" ht="19.899999999999999" customHeight="1" thickBot="1" x14ac:dyDescent="0.6">
      <c r="B17" s="44"/>
      <c r="C17" s="45"/>
      <c r="D17" s="45"/>
      <c r="E17" s="45"/>
      <c r="F17" s="45"/>
      <c r="G17" s="45"/>
      <c r="H17" s="45"/>
      <c r="I17" s="45"/>
      <c r="J17" s="45"/>
      <c r="K17" s="45"/>
      <c r="L17" s="45"/>
      <c r="M17" s="45"/>
      <c r="N17" s="45"/>
      <c r="O17" s="45"/>
      <c r="P17" s="45"/>
      <c r="Q17" s="45"/>
      <c r="R17" s="45"/>
      <c r="S17" s="45"/>
      <c r="T17" s="46"/>
    </row>
    <row r="18" spans="2:21" ht="19.899999999999999" customHeight="1" thickBot="1" x14ac:dyDescent="0.6">
      <c r="B18" s="89" t="s">
        <v>59</v>
      </c>
      <c r="C18" s="91"/>
      <c r="D18" s="45"/>
      <c r="E18" s="45"/>
      <c r="F18" s="45"/>
      <c r="G18" s="45"/>
      <c r="H18" s="45"/>
      <c r="I18" s="45"/>
      <c r="J18" s="45"/>
      <c r="K18" s="45"/>
      <c r="L18" s="45"/>
      <c r="M18" s="45"/>
      <c r="N18" s="45"/>
      <c r="O18" s="45"/>
      <c r="P18" s="45"/>
      <c r="Q18" s="45"/>
      <c r="R18" s="45"/>
      <c r="S18" s="45"/>
      <c r="T18" s="46"/>
    </row>
    <row r="19" spans="2:21" ht="19.899999999999999" customHeight="1" thickBot="1" x14ac:dyDescent="0.6">
      <c r="B19" s="86" t="s">
        <v>60</v>
      </c>
      <c r="C19" s="88"/>
      <c r="D19" s="86" t="s">
        <v>61</v>
      </c>
      <c r="E19" s="87"/>
      <c r="F19" s="87"/>
      <c r="G19" s="88"/>
      <c r="H19" s="84" t="s">
        <v>114</v>
      </c>
      <c r="I19" s="132"/>
      <c r="J19" s="132"/>
      <c r="K19" s="85"/>
      <c r="L19" s="45"/>
      <c r="M19" s="45"/>
      <c r="N19" s="45"/>
      <c r="O19" s="45"/>
      <c r="P19" s="45"/>
      <c r="Q19" s="45"/>
      <c r="R19" s="45"/>
      <c r="S19" s="45"/>
      <c r="T19" s="46"/>
    </row>
    <row r="20" spans="2:21" ht="19.899999999999999" customHeight="1" thickBot="1" x14ac:dyDescent="0.6">
      <c r="B20" s="44"/>
      <c r="C20" s="45"/>
      <c r="D20" s="45"/>
      <c r="E20" s="45"/>
      <c r="F20" s="45"/>
      <c r="G20" s="45"/>
      <c r="H20" s="45"/>
      <c r="I20" s="45"/>
      <c r="J20" s="45"/>
      <c r="K20" s="45"/>
      <c r="L20" s="45"/>
      <c r="M20" s="45"/>
      <c r="N20" s="45"/>
      <c r="O20" s="45"/>
      <c r="P20" s="45"/>
      <c r="Q20" s="45"/>
      <c r="R20" s="45"/>
      <c r="S20" s="45"/>
      <c r="T20" s="46"/>
    </row>
    <row r="21" spans="2:21" ht="29" thickBot="1" x14ac:dyDescent="0.6">
      <c r="B21" s="78" t="s">
        <v>105</v>
      </c>
      <c r="C21" s="79"/>
      <c r="D21" s="79"/>
      <c r="E21" s="79"/>
      <c r="F21" s="79"/>
      <c r="G21" s="79"/>
      <c r="H21" s="79"/>
      <c r="I21" s="79"/>
      <c r="J21" s="79"/>
      <c r="K21" s="79"/>
      <c r="L21" s="79"/>
      <c r="M21" s="79"/>
      <c r="N21" s="79"/>
      <c r="O21" s="79"/>
      <c r="P21" s="79"/>
      <c r="Q21" s="79"/>
      <c r="R21" s="79"/>
      <c r="S21" s="79"/>
      <c r="T21" s="80"/>
    </row>
    <row r="22" spans="2:21" ht="22.5" x14ac:dyDescent="0.55000000000000004">
      <c r="B22" s="36" t="s">
        <v>1</v>
      </c>
      <c r="C22" s="81" t="s">
        <v>2</v>
      </c>
      <c r="D22" s="82"/>
      <c r="E22" s="83"/>
      <c r="F22" s="81" t="s">
        <v>12</v>
      </c>
      <c r="G22" s="82"/>
      <c r="H22" s="82"/>
      <c r="I22" s="82"/>
      <c r="J22" s="83"/>
      <c r="K22" s="42" t="s">
        <v>3</v>
      </c>
      <c r="L22" s="42" t="s">
        <v>4</v>
      </c>
      <c r="M22" s="43" t="s">
        <v>5</v>
      </c>
      <c r="N22" s="43" t="s">
        <v>6</v>
      </c>
      <c r="O22" s="43" t="s">
        <v>7</v>
      </c>
      <c r="P22" s="43" t="s">
        <v>8</v>
      </c>
      <c r="Q22" s="43" t="s">
        <v>9</v>
      </c>
      <c r="R22" s="43" t="s">
        <v>10</v>
      </c>
      <c r="S22" s="43" t="s">
        <v>11</v>
      </c>
      <c r="T22" s="35"/>
    </row>
    <row r="23" spans="2:21" ht="22.5" x14ac:dyDescent="0.55000000000000004">
      <c r="B23" s="92" t="s">
        <v>23</v>
      </c>
      <c r="C23" s="122" t="s">
        <v>25</v>
      </c>
      <c r="D23" s="123"/>
      <c r="E23" s="124"/>
      <c r="F23" s="125" t="s">
        <v>134</v>
      </c>
      <c r="G23" s="96"/>
      <c r="H23" s="96"/>
      <c r="I23" s="96"/>
      <c r="J23" s="97"/>
      <c r="K23" s="92" t="s">
        <v>21</v>
      </c>
      <c r="L23" s="92" t="s">
        <v>22</v>
      </c>
      <c r="M23" s="2">
        <f>A①_営業部_入力!M31</f>
        <v>9500</v>
      </c>
      <c r="N23" s="2">
        <f>A①_営業部_入力!N31</f>
        <v>10450</v>
      </c>
      <c r="O23" s="2">
        <f>A①_営業部_入力!O31</f>
        <v>11495</v>
      </c>
      <c r="P23" s="2">
        <f>A①_営業部_入力!P31</f>
        <v>12635</v>
      </c>
      <c r="Q23" s="2">
        <f>A①_営業部_入力!Q31</f>
        <v>13870</v>
      </c>
      <c r="R23" s="2">
        <f>A①_営業部_入力!R31</f>
        <v>15200</v>
      </c>
      <c r="S23" s="2">
        <f>SUM(M23:R23)</f>
        <v>73150</v>
      </c>
      <c r="T23" s="33"/>
    </row>
    <row r="24" spans="2:21" ht="22.5" x14ac:dyDescent="0.55000000000000004">
      <c r="B24" s="93"/>
      <c r="C24" s="107"/>
      <c r="D24" s="108"/>
      <c r="E24" s="109"/>
      <c r="F24" s="98"/>
      <c r="G24" s="99"/>
      <c r="H24" s="99"/>
      <c r="I24" s="99"/>
      <c r="J24" s="100"/>
      <c r="K24" s="93"/>
      <c r="L24" s="93"/>
      <c r="M24" s="43" t="s">
        <v>13</v>
      </c>
      <c r="N24" s="43" t="s">
        <v>14</v>
      </c>
      <c r="O24" s="43" t="s">
        <v>15</v>
      </c>
      <c r="P24" s="43" t="s">
        <v>16</v>
      </c>
      <c r="Q24" s="43" t="s">
        <v>17</v>
      </c>
      <c r="R24" s="43" t="s">
        <v>18</v>
      </c>
      <c r="S24" s="43" t="s">
        <v>19</v>
      </c>
      <c r="T24" s="43" t="s">
        <v>20</v>
      </c>
    </row>
    <row r="25" spans="2:21" ht="23" thickBot="1" x14ac:dyDescent="0.6">
      <c r="B25" s="157"/>
      <c r="C25" s="163"/>
      <c r="D25" s="164"/>
      <c r="E25" s="165"/>
      <c r="F25" s="158"/>
      <c r="G25" s="159"/>
      <c r="H25" s="159"/>
      <c r="I25" s="159"/>
      <c r="J25" s="160"/>
      <c r="K25" s="157"/>
      <c r="L25" s="157"/>
      <c r="M25" s="161">
        <f>A①_営業部_入力!M33</f>
        <v>16720</v>
      </c>
      <c r="N25" s="161">
        <f>A①_営業部_入力!N33</f>
        <v>18335</v>
      </c>
      <c r="O25" s="161">
        <f>A①_営業部_入力!O33</f>
        <v>20140</v>
      </c>
      <c r="P25" s="161">
        <f>A①_営業部_入力!P33</f>
        <v>22135</v>
      </c>
      <c r="Q25" s="161">
        <f>A①_営業部_入力!Q33</f>
        <v>24320</v>
      </c>
      <c r="R25" s="161">
        <f>A①_営業部_入力!R33</f>
        <v>26695</v>
      </c>
      <c r="S25" s="161">
        <f>SUM(M25:R25)</f>
        <v>128345</v>
      </c>
      <c r="T25" s="161">
        <f>S23+S25</f>
        <v>201495</v>
      </c>
    </row>
    <row r="26" spans="2:21" ht="22.5" x14ac:dyDescent="0.55000000000000004">
      <c r="B26" s="93" t="s">
        <v>34</v>
      </c>
      <c r="C26" s="107" t="s">
        <v>43</v>
      </c>
      <c r="D26" s="108"/>
      <c r="E26" s="109"/>
      <c r="F26" s="152" t="s">
        <v>106</v>
      </c>
      <c r="G26" s="108"/>
      <c r="H26" s="108"/>
      <c r="I26" s="108"/>
      <c r="J26" s="109"/>
      <c r="K26" s="93" t="s">
        <v>82</v>
      </c>
      <c r="L26" s="93" t="s">
        <v>44</v>
      </c>
      <c r="M26" s="49" t="s">
        <v>5</v>
      </c>
      <c r="N26" s="49" t="s">
        <v>6</v>
      </c>
      <c r="O26" s="49" t="s">
        <v>7</v>
      </c>
      <c r="P26" s="49" t="s">
        <v>8</v>
      </c>
      <c r="Q26" s="49" t="s">
        <v>9</v>
      </c>
      <c r="R26" s="49" t="s">
        <v>10</v>
      </c>
      <c r="S26" s="49" t="s">
        <v>11</v>
      </c>
      <c r="T26" s="33"/>
    </row>
    <row r="27" spans="2:21" ht="22.5" x14ac:dyDescent="0.55000000000000004">
      <c r="B27" s="93"/>
      <c r="C27" s="107"/>
      <c r="D27" s="108"/>
      <c r="E27" s="109"/>
      <c r="F27" s="107"/>
      <c r="G27" s="108"/>
      <c r="H27" s="108"/>
      <c r="I27" s="108"/>
      <c r="J27" s="109"/>
      <c r="K27" s="93"/>
      <c r="L27" s="93"/>
      <c r="M27" s="37">
        <f>A①_営業部_入力!M27</f>
        <v>100</v>
      </c>
      <c r="N27" s="37">
        <f>A①_営業部_入力!N27</f>
        <v>110</v>
      </c>
      <c r="O27" s="37">
        <f>A①_営業部_入力!O27</f>
        <v>121</v>
      </c>
      <c r="P27" s="37">
        <f>A①_営業部_入力!P27</f>
        <v>133</v>
      </c>
      <c r="Q27" s="37">
        <f>A①_営業部_入力!Q27</f>
        <v>146</v>
      </c>
      <c r="R27" s="37">
        <f>A①_営業部_入力!R27</f>
        <v>160</v>
      </c>
      <c r="S27" s="37">
        <f>SUM(M27:R27)</f>
        <v>770</v>
      </c>
      <c r="T27" s="33"/>
    </row>
    <row r="28" spans="2:21" ht="22.5" x14ac:dyDescent="0.55000000000000004">
      <c r="B28" s="93"/>
      <c r="C28" s="107"/>
      <c r="D28" s="108"/>
      <c r="E28" s="109"/>
      <c r="F28" s="107"/>
      <c r="G28" s="108"/>
      <c r="H28" s="108"/>
      <c r="I28" s="108"/>
      <c r="J28" s="109"/>
      <c r="K28" s="93"/>
      <c r="L28" s="93"/>
      <c r="M28" s="43" t="s">
        <v>13</v>
      </c>
      <c r="N28" s="43" t="s">
        <v>14</v>
      </c>
      <c r="O28" s="43" t="s">
        <v>15</v>
      </c>
      <c r="P28" s="43" t="s">
        <v>16</v>
      </c>
      <c r="Q28" s="43" t="s">
        <v>17</v>
      </c>
      <c r="R28" s="43" t="s">
        <v>18</v>
      </c>
      <c r="S28" s="43" t="s">
        <v>19</v>
      </c>
      <c r="T28" s="43" t="s">
        <v>20</v>
      </c>
    </row>
    <row r="29" spans="2:21" ht="23" thickBot="1" x14ac:dyDescent="0.6">
      <c r="B29" s="157"/>
      <c r="C29" s="163"/>
      <c r="D29" s="164"/>
      <c r="E29" s="165"/>
      <c r="F29" s="163"/>
      <c r="G29" s="164"/>
      <c r="H29" s="164"/>
      <c r="I29" s="164"/>
      <c r="J29" s="165"/>
      <c r="K29" s="157"/>
      <c r="L29" s="157"/>
      <c r="M29" s="166">
        <f>A①_営業部_入力!M29</f>
        <v>176</v>
      </c>
      <c r="N29" s="166">
        <f>A①_営業部_入力!N29</f>
        <v>193</v>
      </c>
      <c r="O29" s="166">
        <f>A①_営業部_入力!O29</f>
        <v>212</v>
      </c>
      <c r="P29" s="166">
        <f>A①_営業部_入力!P29</f>
        <v>233</v>
      </c>
      <c r="Q29" s="166">
        <f>A①_営業部_入力!Q29</f>
        <v>256</v>
      </c>
      <c r="R29" s="166">
        <f>A①_営業部_入力!R29</f>
        <v>281</v>
      </c>
      <c r="S29" s="166">
        <f>SUM(M29:R29)</f>
        <v>1351</v>
      </c>
      <c r="T29" s="166">
        <f>S27+S29</f>
        <v>2121</v>
      </c>
    </row>
    <row r="30" spans="2:21" ht="22.5" x14ac:dyDescent="0.55000000000000004">
      <c r="B30" s="93" t="s">
        <v>40</v>
      </c>
      <c r="C30" s="129" t="s">
        <v>94</v>
      </c>
      <c r="D30" s="130"/>
      <c r="E30" s="131"/>
      <c r="F30" s="162" t="s">
        <v>135</v>
      </c>
      <c r="G30" s="99"/>
      <c r="H30" s="99"/>
      <c r="I30" s="99"/>
      <c r="J30" s="100"/>
      <c r="K30" s="93" t="s">
        <v>21</v>
      </c>
      <c r="L30" s="93" t="s">
        <v>22</v>
      </c>
      <c r="M30" s="49" t="s">
        <v>5</v>
      </c>
      <c r="N30" s="49" t="s">
        <v>6</v>
      </c>
      <c r="O30" s="49" t="s">
        <v>7</v>
      </c>
      <c r="P30" s="49" t="s">
        <v>8</v>
      </c>
      <c r="Q30" s="49" t="s">
        <v>9</v>
      </c>
      <c r="R30" s="49" t="s">
        <v>10</v>
      </c>
      <c r="S30" s="49" t="s">
        <v>11</v>
      </c>
      <c r="T30" s="33"/>
      <c r="U30" s="4"/>
    </row>
    <row r="31" spans="2:21" ht="22.5" x14ac:dyDescent="0.55000000000000004">
      <c r="B31" s="93"/>
      <c r="C31" s="129"/>
      <c r="D31" s="130"/>
      <c r="E31" s="131"/>
      <c r="F31" s="98"/>
      <c r="G31" s="99"/>
      <c r="H31" s="99"/>
      <c r="I31" s="99"/>
      <c r="J31" s="100"/>
      <c r="K31" s="93"/>
      <c r="L31" s="93"/>
      <c r="M31" s="2">
        <f>A①_購買部_入力!M55</f>
        <v>17100</v>
      </c>
      <c r="N31" s="2">
        <f>A①_購買部_入力!N55</f>
        <v>17100</v>
      </c>
      <c r="O31" s="2">
        <f>A①_購買部_入力!O55</f>
        <v>17100</v>
      </c>
      <c r="P31" s="2">
        <f>A①_購買部_入力!P55</f>
        <v>17100</v>
      </c>
      <c r="Q31" s="2">
        <f>A①_購買部_入力!Q55</f>
        <v>17100</v>
      </c>
      <c r="R31" s="2">
        <f>A①_購買部_入力!R55</f>
        <v>17100</v>
      </c>
      <c r="S31" s="2">
        <f>SUM(M31:R31)</f>
        <v>102600</v>
      </c>
      <c r="T31" s="33"/>
      <c r="U31" s="4"/>
    </row>
    <row r="32" spans="2:21" ht="22.5" x14ac:dyDescent="0.55000000000000004">
      <c r="B32" s="93"/>
      <c r="C32" s="129"/>
      <c r="D32" s="130"/>
      <c r="E32" s="131"/>
      <c r="F32" s="98"/>
      <c r="G32" s="99"/>
      <c r="H32" s="99"/>
      <c r="I32" s="99"/>
      <c r="J32" s="100"/>
      <c r="K32" s="93"/>
      <c r="L32" s="93"/>
      <c r="M32" s="43" t="s">
        <v>13</v>
      </c>
      <c r="N32" s="43" t="s">
        <v>14</v>
      </c>
      <c r="O32" s="43" t="s">
        <v>15</v>
      </c>
      <c r="P32" s="43" t="s">
        <v>16</v>
      </c>
      <c r="Q32" s="43" t="s">
        <v>17</v>
      </c>
      <c r="R32" s="43" t="s">
        <v>18</v>
      </c>
      <c r="S32" s="43" t="s">
        <v>19</v>
      </c>
      <c r="T32" s="43" t="s">
        <v>20</v>
      </c>
      <c r="U32" s="4"/>
    </row>
    <row r="33" spans="2:21" ht="23" thickBot="1" x14ac:dyDescent="0.6">
      <c r="B33" s="157"/>
      <c r="C33" s="170"/>
      <c r="D33" s="171"/>
      <c r="E33" s="172"/>
      <c r="F33" s="158"/>
      <c r="G33" s="159"/>
      <c r="H33" s="159"/>
      <c r="I33" s="159"/>
      <c r="J33" s="160"/>
      <c r="K33" s="157"/>
      <c r="L33" s="157"/>
      <c r="M33" s="161">
        <f>A①_購買部_入力!M57</f>
        <v>17100</v>
      </c>
      <c r="N33" s="161">
        <f>A①_購買部_入力!N57</f>
        <v>17100</v>
      </c>
      <c r="O33" s="161">
        <f>A①_購買部_入力!O57</f>
        <v>17100</v>
      </c>
      <c r="P33" s="161">
        <f>A①_購買部_入力!P57</f>
        <v>17100</v>
      </c>
      <c r="Q33" s="161">
        <f>A①_購買部_入力!Q57</f>
        <v>17100</v>
      </c>
      <c r="R33" s="161">
        <f>A①_購買部_入力!R57</f>
        <v>17100</v>
      </c>
      <c r="S33" s="161">
        <f>SUM(M33:R33)</f>
        <v>102600</v>
      </c>
      <c r="T33" s="161">
        <f>S31+S33</f>
        <v>205200</v>
      </c>
      <c r="U33" s="4"/>
    </row>
    <row r="34" spans="2:21" ht="21.65" customHeight="1" x14ac:dyDescent="0.55000000000000004">
      <c r="B34" s="93" t="s">
        <v>45</v>
      </c>
      <c r="C34" s="129" t="s">
        <v>95</v>
      </c>
      <c r="D34" s="130"/>
      <c r="E34" s="131"/>
      <c r="F34" s="162" t="s">
        <v>136</v>
      </c>
      <c r="G34" s="99"/>
      <c r="H34" s="99"/>
      <c r="I34" s="99"/>
      <c r="J34" s="100"/>
      <c r="K34" s="93"/>
      <c r="L34" s="93" t="s">
        <v>66</v>
      </c>
      <c r="M34" s="49" t="s">
        <v>5</v>
      </c>
      <c r="N34" s="49" t="s">
        <v>6</v>
      </c>
      <c r="O34" s="49" t="s">
        <v>7</v>
      </c>
      <c r="P34" s="49" t="s">
        <v>8</v>
      </c>
      <c r="Q34" s="49" t="s">
        <v>9</v>
      </c>
      <c r="R34" s="49" t="s">
        <v>10</v>
      </c>
      <c r="S34" s="49" t="s">
        <v>11</v>
      </c>
      <c r="T34" s="33"/>
      <c r="U34" s="4"/>
    </row>
    <row r="35" spans="2:21" ht="22.5" x14ac:dyDescent="0.55000000000000004">
      <c r="B35" s="93"/>
      <c r="C35" s="129"/>
      <c r="D35" s="130"/>
      <c r="E35" s="131"/>
      <c r="F35" s="98"/>
      <c r="G35" s="99"/>
      <c r="H35" s="99"/>
      <c r="I35" s="99"/>
      <c r="J35" s="100"/>
      <c r="K35" s="93"/>
      <c r="L35" s="93"/>
      <c r="M35" s="2">
        <f>A①_購買部_入力!M59</f>
        <v>11400</v>
      </c>
      <c r="N35" s="2">
        <f>A①_購買部_入力!N59</f>
        <v>10830</v>
      </c>
      <c r="O35" s="2">
        <f>A①_購買部_入力!O59</f>
        <v>10203</v>
      </c>
      <c r="P35" s="2">
        <f>A①_購買部_入力!P59</f>
        <v>9519</v>
      </c>
      <c r="Q35" s="2">
        <f>A①_購買部_入力!Q59</f>
        <v>8778</v>
      </c>
      <c r="R35" s="2">
        <f>A①_購買部_入力!R59</f>
        <v>7980</v>
      </c>
      <c r="S35" s="2">
        <f>SUM(M35:R35)</f>
        <v>58710</v>
      </c>
      <c r="T35" s="33"/>
      <c r="U35" s="4"/>
    </row>
    <row r="36" spans="2:21" ht="22.5" x14ac:dyDescent="0.55000000000000004">
      <c r="B36" s="93"/>
      <c r="C36" s="129"/>
      <c r="D36" s="130"/>
      <c r="E36" s="131"/>
      <c r="F36" s="98"/>
      <c r="G36" s="99"/>
      <c r="H36" s="99"/>
      <c r="I36" s="99"/>
      <c r="J36" s="100"/>
      <c r="K36" s="93"/>
      <c r="L36" s="93"/>
      <c r="M36" s="43" t="s">
        <v>13</v>
      </c>
      <c r="N36" s="43" t="s">
        <v>14</v>
      </c>
      <c r="O36" s="43" t="s">
        <v>15</v>
      </c>
      <c r="P36" s="43" t="s">
        <v>16</v>
      </c>
      <c r="Q36" s="43" t="s">
        <v>17</v>
      </c>
      <c r="R36" s="43" t="s">
        <v>18</v>
      </c>
      <c r="S36" s="43" t="s">
        <v>19</v>
      </c>
      <c r="T36" s="43" t="s">
        <v>20</v>
      </c>
      <c r="U36" s="4"/>
    </row>
    <row r="37" spans="2:21" ht="23" thickBot="1" x14ac:dyDescent="0.6">
      <c r="B37" s="157"/>
      <c r="C37" s="170"/>
      <c r="D37" s="171"/>
      <c r="E37" s="172"/>
      <c r="F37" s="158"/>
      <c r="G37" s="159"/>
      <c r="H37" s="159"/>
      <c r="I37" s="159"/>
      <c r="J37" s="160"/>
      <c r="K37" s="157"/>
      <c r="L37" s="157"/>
      <c r="M37" s="161">
        <f>A①_購買部_入力!M61</f>
        <v>7068</v>
      </c>
      <c r="N37" s="161">
        <f>A①_購買部_入力!N61</f>
        <v>6099</v>
      </c>
      <c r="O37" s="161">
        <f>A①_購買部_入力!O61</f>
        <v>5016</v>
      </c>
      <c r="P37" s="161">
        <f>A①_購買部_入力!P61</f>
        <v>3819</v>
      </c>
      <c r="Q37" s="161">
        <f>A①_購買部_入力!Q61</f>
        <v>2508</v>
      </c>
      <c r="R37" s="161">
        <f>A①_購買部_入力!R61</f>
        <v>1083</v>
      </c>
      <c r="S37" s="161">
        <f>SUM(M37:R37)</f>
        <v>25593</v>
      </c>
      <c r="T37" s="161">
        <f>S35+S37</f>
        <v>84303</v>
      </c>
      <c r="U37" s="4"/>
    </row>
    <row r="38" spans="2:21" ht="21.65" customHeight="1" x14ac:dyDescent="0.55000000000000004">
      <c r="B38" s="93" t="s">
        <v>46</v>
      </c>
      <c r="C38" s="129" t="s">
        <v>96</v>
      </c>
      <c r="D38" s="130"/>
      <c r="E38" s="131"/>
      <c r="F38" s="162" t="s">
        <v>137</v>
      </c>
      <c r="G38" s="99"/>
      <c r="H38" s="99"/>
      <c r="I38" s="99"/>
      <c r="J38" s="100"/>
      <c r="K38" s="93" t="s">
        <v>21</v>
      </c>
      <c r="L38" s="93" t="s">
        <v>22</v>
      </c>
      <c r="M38" s="49" t="s">
        <v>5</v>
      </c>
      <c r="N38" s="49" t="s">
        <v>6</v>
      </c>
      <c r="O38" s="49" t="s">
        <v>7</v>
      </c>
      <c r="P38" s="49" t="s">
        <v>8</v>
      </c>
      <c r="Q38" s="49" t="s">
        <v>9</v>
      </c>
      <c r="R38" s="49" t="s">
        <v>10</v>
      </c>
      <c r="S38" s="49" t="s">
        <v>11</v>
      </c>
      <c r="T38" s="33"/>
      <c r="U38" s="4"/>
    </row>
    <row r="39" spans="2:21" ht="22.5" x14ac:dyDescent="0.55000000000000004">
      <c r="B39" s="93"/>
      <c r="C39" s="129"/>
      <c r="D39" s="130"/>
      <c r="E39" s="131"/>
      <c r="F39" s="98"/>
      <c r="G39" s="99"/>
      <c r="H39" s="99"/>
      <c r="I39" s="99"/>
      <c r="J39" s="100"/>
      <c r="K39" s="93"/>
      <c r="L39" s="93"/>
      <c r="M39" s="2">
        <f>M31-M35</f>
        <v>5700</v>
      </c>
      <c r="N39" s="2">
        <f t="shared" ref="N39:R41" si="0">N31-N35</f>
        <v>6270</v>
      </c>
      <c r="O39" s="2">
        <f t="shared" si="0"/>
        <v>6897</v>
      </c>
      <c r="P39" s="2">
        <f t="shared" si="0"/>
        <v>7581</v>
      </c>
      <c r="Q39" s="2">
        <f t="shared" si="0"/>
        <v>8322</v>
      </c>
      <c r="R39" s="2">
        <f t="shared" si="0"/>
        <v>9120</v>
      </c>
      <c r="S39" s="2">
        <f>SUM(M39:R39)</f>
        <v>43890</v>
      </c>
      <c r="T39" s="33"/>
      <c r="U39" s="4"/>
    </row>
    <row r="40" spans="2:21" ht="22.5" x14ac:dyDescent="0.55000000000000004">
      <c r="B40" s="93"/>
      <c r="C40" s="129"/>
      <c r="D40" s="130"/>
      <c r="E40" s="131"/>
      <c r="F40" s="98"/>
      <c r="G40" s="99"/>
      <c r="H40" s="99"/>
      <c r="I40" s="99"/>
      <c r="J40" s="100"/>
      <c r="K40" s="93"/>
      <c r="L40" s="93"/>
      <c r="M40" s="43" t="s">
        <v>13</v>
      </c>
      <c r="N40" s="43" t="s">
        <v>14</v>
      </c>
      <c r="O40" s="43" t="s">
        <v>15</v>
      </c>
      <c r="P40" s="43" t="s">
        <v>16</v>
      </c>
      <c r="Q40" s="43" t="s">
        <v>17</v>
      </c>
      <c r="R40" s="43" t="s">
        <v>18</v>
      </c>
      <c r="S40" s="43" t="s">
        <v>19</v>
      </c>
      <c r="T40" s="43" t="s">
        <v>20</v>
      </c>
      <c r="U40" s="4"/>
    </row>
    <row r="41" spans="2:21" ht="23" thickBot="1" x14ac:dyDescent="0.6">
      <c r="B41" s="157"/>
      <c r="C41" s="170"/>
      <c r="D41" s="171"/>
      <c r="E41" s="172"/>
      <c r="F41" s="158"/>
      <c r="G41" s="159"/>
      <c r="H41" s="159"/>
      <c r="I41" s="159"/>
      <c r="J41" s="160"/>
      <c r="K41" s="157"/>
      <c r="L41" s="157"/>
      <c r="M41" s="161">
        <f>M33-M37</f>
        <v>10032</v>
      </c>
      <c r="N41" s="161">
        <f t="shared" si="0"/>
        <v>11001</v>
      </c>
      <c r="O41" s="161">
        <f t="shared" si="0"/>
        <v>12084</v>
      </c>
      <c r="P41" s="161">
        <f t="shared" si="0"/>
        <v>13281</v>
      </c>
      <c r="Q41" s="161">
        <f t="shared" si="0"/>
        <v>14592</v>
      </c>
      <c r="R41" s="161">
        <f t="shared" si="0"/>
        <v>16017</v>
      </c>
      <c r="S41" s="161">
        <f>SUM(M41:R41)</f>
        <v>77007</v>
      </c>
      <c r="T41" s="161">
        <f>S39+S41</f>
        <v>120897</v>
      </c>
      <c r="U41" s="4"/>
    </row>
    <row r="42" spans="2:21" ht="22.5" x14ac:dyDescent="0.55000000000000004">
      <c r="B42" s="93" t="s">
        <v>47</v>
      </c>
      <c r="C42" s="98" t="s">
        <v>139</v>
      </c>
      <c r="D42" s="99"/>
      <c r="E42" s="100"/>
      <c r="F42" s="162" t="s">
        <v>152</v>
      </c>
      <c r="G42" s="99"/>
      <c r="H42" s="99"/>
      <c r="I42" s="99"/>
      <c r="J42" s="100"/>
      <c r="K42" s="93" t="s">
        <v>21</v>
      </c>
      <c r="L42" s="93" t="s">
        <v>22</v>
      </c>
      <c r="M42" s="49" t="s">
        <v>5</v>
      </c>
      <c r="N42" s="49" t="s">
        <v>6</v>
      </c>
      <c r="O42" s="49" t="s">
        <v>7</v>
      </c>
      <c r="P42" s="49" t="s">
        <v>8</v>
      </c>
      <c r="Q42" s="49" t="s">
        <v>9</v>
      </c>
      <c r="R42" s="49" t="s">
        <v>10</v>
      </c>
      <c r="S42" s="49" t="s">
        <v>11</v>
      </c>
      <c r="T42" s="33"/>
      <c r="U42" s="4"/>
    </row>
    <row r="43" spans="2:21" ht="22.5" x14ac:dyDescent="0.55000000000000004">
      <c r="B43" s="93"/>
      <c r="C43" s="98"/>
      <c r="D43" s="99"/>
      <c r="E43" s="100"/>
      <c r="F43" s="98"/>
      <c r="G43" s="99"/>
      <c r="H43" s="99"/>
      <c r="I43" s="99"/>
      <c r="J43" s="100"/>
      <c r="K43" s="93"/>
      <c r="L43" s="93"/>
      <c r="M43" s="2">
        <f>A①_営業部_入力!M47</f>
        <v>950</v>
      </c>
      <c r="N43" s="2">
        <f>A①_営業部_入力!N47</f>
        <v>1045</v>
      </c>
      <c r="O43" s="2">
        <f>A①_営業部_入力!O47</f>
        <v>1150</v>
      </c>
      <c r="P43" s="2">
        <f>A①_営業部_入力!P47</f>
        <v>1264</v>
      </c>
      <c r="Q43" s="2">
        <f>A①_営業部_入力!Q47</f>
        <v>1387</v>
      </c>
      <c r="R43" s="2">
        <f>A①_営業部_入力!R47</f>
        <v>1520</v>
      </c>
      <c r="S43" s="2">
        <f>SUM(M43:R43)</f>
        <v>7316</v>
      </c>
      <c r="T43" s="33"/>
      <c r="U43" s="4"/>
    </row>
    <row r="44" spans="2:21" ht="22.5" x14ac:dyDescent="0.55000000000000004">
      <c r="B44" s="93"/>
      <c r="C44" s="98"/>
      <c r="D44" s="99"/>
      <c r="E44" s="100"/>
      <c r="F44" s="98"/>
      <c r="G44" s="99"/>
      <c r="H44" s="99"/>
      <c r="I44" s="99"/>
      <c r="J44" s="100"/>
      <c r="K44" s="93"/>
      <c r="L44" s="93"/>
      <c r="M44" s="43" t="s">
        <v>13</v>
      </c>
      <c r="N44" s="43" t="s">
        <v>14</v>
      </c>
      <c r="O44" s="43" t="s">
        <v>15</v>
      </c>
      <c r="P44" s="43" t="s">
        <v>16</v>
      </c>
      <c r="Q44" s="43" t="s">
        <v>17</v>
      </c>
      <c r="R44" s="43" t="s">
        <v>18</v>
      </c>
      <c r="S44" s="43" t="s">
        <v>19</v>
      </c>
      <c r="T44" s="43" t="s">
        <v>20</v>
      </c>
      <c r="U44" s="4"/>
    </row>
    <row r="45" spans="2:21" ht="23" thickBot="1" x14ac:dyDescent="0.6">
      <c r="B45" s="157"/>
      <c r="C45" s="158"/>
      <c r="D45" s="159"/>
      <c r="E45" s="160"/>
      <c r="F45" s="158"/>
      <c r="G45" s="159"/>
      <c r="H45" s="159"/>
      <c r="I45" s="159"/>
      <c r="J45" s="160"/>
      <c r="K45" s="157"/>
      <c r="L45" s="157"/>
      <c r="M45" s="161">
        <f>A①_営業部_入力!M49</f>
        <v>1672</v>
      </c>
      <c r="N45" s="161">
        <f>A①_営業部_入力!N49</f>
        <v>1834</v>
      </c>
      <c r="O45" s="161">
        <f>A①_営業部_入力!O49</f>
        <v>2014</v>
      </c>
      <c r="P45" s="161">
        <f>A①_営業部_入力!P49</f>
        <v>2214</v>
      </c>
      <c r="Q45" s="161">
        <f>A①_営業部_入力!Q49</f>
        <v>2432</v>
      </c>
      <c r="R45" s="161">
        <f>A①_営業部_入力!R49</f>
        <v>2670</v>
      </c>
      <c r="S45" s="161">
        <f>SUM(M45:R45)</f>
        <v>12836</v>
      </c>
      <c r="T45" s="161">
        <f>S43+S45</f>
        <v>20152</v>
      </c>
      <c r="U45" s="4"/>
    </row>
    <row r="46" spans="2:21" ht="21.65" customHeight="1" x14ac:dyDescent="0.55000000000000004">
      <c r="B46" s="93" t="s">
        <v>69</v>
      </c>
      <c r="C46" s="98" t="s">
        <v>140</v>
      </c>
      <c r="D46" s="99"/>
      <c r="E46" s="100"/>
      <c r="F46" s="162" t="s">
        <v>141</v>
      </c>
      <c r="G46" s="99"/>
      <c r="H46" s="99"/>
      <c r="I46" s="99"/>
      <c r="J46" s="100"/>
      <c r="K46" s="93" t="s">
        <v>21</v>
      </c>
      <c r="L46" s="93" t="s">
        <v>22</v>
      </c>
      <c r="M46" s="49" t="s">
        <v>5</v>
      </c>
      <c r="N46" s="49" t="s">
        <v>6</v>
      </c>
      <c r="O46" s="49" t="s">
        <v>7</v>
      </c>
      <c r="P46" s="49" t="s">
        <v>8</v>
      </c>
      <c r="Q46" s="49" t="s">
        <v>9</v>
      </c>
      <c r="R46" s="49" t="s">
        <v>10</v>
      </c>
      <c r="S46" s="49" t="s">
        <v>11</v>
      </c>
      <c r="T46" s="33"/>
      <c r="U46" s="4"/>
    </row>
    <row r="47" spans="2:21" ht="22.5" x14ac:dyDescent="0.55000000000000004">
      <c r="B47" s="93"/>
      <c r="C47" s="98"/>
      <c r="D47" s="99"/>
      <c r="E47" s="100"/>
      <c r="F47" s="98"/>
      <c r="G47" s="99"/>
      <c r="H47" s="99"/>
      <c r="I47" s="99"/>
      <c r="J47" s="100"/>
      <c r="K47" s="93"/>
      <c r="L47" s="93"/>
      <c r="M47" s="2">
        <f>M39+M43</f>
        <v>6650</v>
      </c>
      <c r="N47" s="2">
        <f t="shared" ref="N47:R47" si="1">N39+N43</f>
        <v>7315</v>
      </c>
      <c r="O47" s="2">
        <f t="shared" si="1"/>
        <v>8047</v>
      </c>
      <c r="P47" s="2">
        <f t="shared" si="1"/>
        <v>8845</v>
      </c>
      <c r="Q47" s="2">
        <f t="shared" si="1"/>
        <v>9709</v>
      </c>
      <c r="R47" s="2">
        <f t="shared" si="1"/>
        <v>10640</v>
      </c>
      <c r="S47" s="2">
        <f>SUM(M47:R47)</f>
        <v>51206</v>
      </c>
      <c r="T47" s="33"/>
      <c r="U47" s="4"/>
    </row>
    <row r="48" spans="2:21" ht="22.5" x14ac:dyDescent="0.55000000000000004">
      <c r="B48" s="93"/>
      <c r="C48" s="98"/>
      <c r="D48" s="99"/>
      <c r="E48" s="100"/>
      <c r="F48" s="98"/>
      <c r="G48" s="99"/>
      <c r="H48" s="99"/>
      <c r="I48" s="99"/>
      <c r="J48" s="100"/>
      <c r="K48" s="93"/>
      <c r="L48" s="93"/>
      <c r="M48" s="43" t="s">
        <v>13</v>
      </c>
      <c r="N48" s="43" t="s">
        <v>14</v>
      </c>
      <c r="O48" s="43" t="s">
        <v>15</v>
      </c>
      <c r="P48" s="43" t="s">
        <v>16</v>
      </c>
      <c r="Q48" s="43" t="s">
        <v>17</v>
      </c>
      <c r="R48" s="43" t="s">
        <v>18</v>
      </c>
      <c r="S48" s="43" t="s">
        <v>19</v>
      </c>
      <c r="T48" s="43" t="s">
        <v>20</v>
      </c>
      <c r="U48" s="4"/>
    </row>
    <row r="49" spans="2:21" ht="23" thickBot="1" x14ac:dyDescent="0.6">
      <c r="B49" s="157"/>
      <c r="C49" s="158"/>
      <c r="D49" s="159"/>
      <c r="E49" s="160"/>
      <c r="F49" s="158"/>
      <c r="G49" s="159"/>
      <c r="H49" s="159"/>
      <c r="I49" s="159"/>
      <c r="J49" s="160"/>
      <c r="K49" s="157"/>
      <c r="L49" s="157"/>
      <c r="M49" s="161">
        <f>M41+M45</f>
        <v>11704</v>
      </c>
      <c r="N49" s="161">
        <f t="shared" ref="N49:R49" si="2">N41+N45</f>
        <v>12835</v>
      </c>
      <c r="O49" s="161">
        <f t="shared" si="2"/>
        <v>14098</v>
      </c>
      <c r="P49" s="161">
        <f t="shared" si="2"/>
        <v>15495</v>
      </c>
      <c r="Q49" s="161">
        <f t="shared" si="2"/>
        <v>17024</v>
      </c>
      <c r="R49" s="161">
        <f t="shared" si="2"/>
        <v>18687</v>
      </c>
      <c r="S49" s="161">
        <f>SUM(M49:R49)</f>
        <v>89843</v>
      </c>
      <c r="T49" s="161">
        <f>S47+S49</f>
        <v>141049</v>
      </c>
      <c r="U49" s="4"/>
    </row>
    <row r="50" spans="2:21" ht="22.5" x14ac:dyDescent="0.55000000000000004">
      <c r="B50" s="93" t="s">
        <v>143</v>
      </c>
      <c r="C50" s="107" t="s">
        <v>72</v>
      </c>
      <c r="D50" s="108"/>
      <c r="E50" s="109"/>
      <c r="F50" s="162" t="s">
        <v>142</v>
      </c>
      <c r="G50" s="99"/>
      <c r="H50" s="99"/>
      <c r="I50" s="99"/>
      <c r="J50" s="100"/>
      <c r="K50" s="93" t="s">
        <v>21</v>
      </c>
      <c r="L50" s="93" t="s">
        <v>22</v>
      </c>
      <c r="M50" s="49" t="s">
        <v>5</v>
      </c>
      <c r="N50" s="49" t="s">
        <v>6</v>
      </c>
      <c r="O50" s="49" t="s">
        <v>7</v>
      </c>
      <c r="P50" s="49" t="s">
        <v>8</v>
      </c>
      <c r="Q50" s="49" t="s">
        <v>9</v>
      </c>
      <c r="R50" s="49" t="s">
        <v>10</v>
      </c>
      <c r="S50" s="49" t="s">
        <v>11</v>
      </c>
      <c r="T50" s="33"/>
      <c r="U50" s="4"/>
    </row>
    <row r="51" spans="2:21" ht="22.5" x14ac:dyDescent="0.55000000000000004">
      <c r="B51" s="93"/>
      <c r="C51" s="107"/>
      <c r="D51" s="108"/>
      <c r="E51" s="109"/>
      <c r="F51" s="98"/>
      <c r="G51" s="99"/>
      <c r="H51" s="99"/>
      <c r="I51" s="99"/>
      <c r="J51" s="100"/>
      <c r="K51" s="93"/>
      <c r="L51" s="93"/>
      <c r="M51" s="2">
        <f>M23-M47</f>
        <v>2850</v>
      </c>
      <c r="N51" s="2">
        <f t="shared" ref="N51:R53" si="3">N23-N47</f>
        <v>3135</v>
      </c>
      <c r="O51" s="2">
        <f t="shared" si="3"/>
        <v>3448</v>
      </c>
      <c r="P51" s="2">
        <f t="shared" si="3"/>
        <v>3790</v>
      </c>
      <c r="Q51" s="2">
        <f t="shared" si="3"/>
        <v>4161</v>
      </c>
      <c r="R51" s="2">
        <f t="shared" si="3"/>
        <v>4560</v>
      </c>
      <c r="S51" s="2">
        <f>SUM(M51:R51)</f>
        <v>21944</v>
      </c>
      <c r="T51" s="33"/>
      <c r="U51" s="4"/>
    </row>
    <row r="52" spans="2:21" ht="22.5" x14ac:dyDescent="0.55000000000000004">
      <c r="B52" s="93"/>
      <c r="C52" s="107"/>
      <c r="D52" s="108"/>
      <c r="E52" s="109"/>
      <c r="F52" s="98"/>
      <c r="G52" s="99"/>
      <c r="H52" s="99"/>
      <c r="I52" s="99"/>
      <c r="J52" s="100"/>
      <c r="K52" s="93"/>
      <c r="L52" s="93"/>
      <c r="M52" s="43" t="s">
        <v>13</v>
      </c>
      <c r="N52" s="43" t="s">
        <v>14</v>
      </c>
      <c r="O52" s="43" t="s">
        <v>15</v>
      </c>
      <c r="P52" s="43" t="s">
        <v>16</v>
      </c>
      <c r="Q52" s="43" t="s">
        <v>17</v>
      </c>
      <c r="R52" s="43" t="s">
        <v>18</v>
      </c>
      <c r="S52" s="43" t="s">
        <v>19</v>
      </c>
      <c r="T52" s="43" t="s">
        <v>20</v>
      </c>
      <c r="U52" s="4"/>
    </row>
    <row r="53" spans="2:21" ht="23" thickBot="1" x14ac:dyDescent="0.6">
      <c r="B53" s="157"/>
      <c r="C53" s="163"/>
      <c r="D53" s="164"/>
      <c r="E53" s="165"/>
      <c r="F53" s="158"/>
      <c r="G53" s="159"/>
      <c r="H53" s="159"/>
      <c r="I53" s="159"/>
      <c r="J53" s="160"/>
      <c r="K53" s="157"/>
      <c r="L53" s="157"/>
      <c r="M53" s="161">
        <f>M25-M49</f>
        <v>5016</v>
      </c>
      <c r="N53" s="161">
        <f t="shared" si="3"/>
        <v>5500</v>
      </c>
      <c r="O53" s="161">
        <f t="shared" si="3"/>
        <v>6042</v>
      </c>
      <c r="P53" s="161">
        <f t="shared" si="3"/>
        <v>6640</v>
      </c>
      <c r="Q53" s="161">
        <f t="shared" si="3"/>
        <v>7296</v>
      </c>
      <c r="R53" s="161">
        <f t="shared" si="3"/>
        <v>8008</v>
      </c>
      <c r="S53" s="161">
        <f>SUM(M53:R53)</f>
        <v>38502</v>
      </c>
      <c r="T53" s="161">
        <f>S51+S53</f>
        <v>60446</v>
      </c>
      <c r="U53" s="4"/>
    </row>
    <row r="54" spans="2:21" ht="22.5" x14ac:dyDescent="0.55000000000000004">
      <c r="B54" s="93" t="s">
        <v>144</v>
      </c>
      <c r="C54" s="107" t="s">
        <v>74</v>
      </c>
      <c r="D54" s="108"/>
      <c r="E54" s="109"/>
      <c r="F54" s="162" t="s">
        <v>145</v>
      </c>
      <c r="G54" s="99"/>
      <c r="H54" s="99"/>
      <c r="I54" s="99"/>
      <c r="J54" s="100"/>
      <c r="K54" s="93"/>
      <c r="L54" s="93" t="s">
        <v>66</v>
      </c>
      <c r="M54" s="49" t="s">
        <v>5</v>
      </c>
      <c r="N54" s="49" t="s">
        <v>6</v>
      </c>
      <c r="O54" s="49" t="s">
        <v>7</v>
      </c>
      <c r="P54" s="49" t="s">
        <v>8</v>
      </c>
      <c r="Q54" s="49" t="s">
        <v>9</v>
      </c>
      <c r="R54" s="49" t="s">
        <v>10</v>
      </c>
      <c r="S54" s="49" t="s">
        <v>11</v>
      </c>
      <c r="T54" s="33"/>
      <c r="U54" s="4"/>
    </row>
    <row r="55" spans="2:21" ht="22.5" x14ac:dyDescent="0.55000000000000004">
      <c r="B55" s="93"/>
      <c r="C55" s="107"/>
      <c r="D55" s="108"/>
      <c r="E55" s="109"/>
      <c r="F55" s="98"/>
      <c r="G55" s="99"/>
      <c r="H55" s="99"/>
      <c r="I55" s="99"/>
      <c r="J55" s="100"/>
      <c r="K55" s="93"/>
      <c r="L55" s="93"/>
      <c r="M55" s="47">
        <f t="shared" ref="M55:S55" si="4">ROUND(M51/M23*100,0)</f>
        <v>30</v>
      </c>
      <c r="N55" s="47">
        <f t="shared" si="4"/>
        <v>30</v>
      </c>
      <c r="O55" s="47">
        <f t="shared" si="4"/>
        <v>30</v>
      </c>
      <c r="P55" s="47">
        <f t="shared" si="4"/>
        <v>30</v>
      </c>
      <c r="Q55" s="47">
        <f t="shared" si="4"/>
        <v>30</v>
      </c>
      <c r="R55" s="47">
        <f t="shared" si="4"/>
        <v>30</v>
      </c>
      <c r="S55" s="47">
        <f t="shared" si="4"/>
        <v>30</v>
      </c>
      <c r="T55" s="33"/>
      <c r="U55" s="4"/>
    </row>
    <row r="56" spans="2:21" ht="22.5" x14ac:dyDescent="0.55000000000000004">
      <c r="B56" s="93"/>
      <c r="C56" s="107"/>
      <c r="D56" s="108"/>
      <c r="E56" s="109"/>
      <c r="F56" s="98"/>
      <c r="G56" s="99"/>
      <c r="H56" s="99"/>
      <c r="I56" s="99"/>
      <c r="J56" s="100"/>
      <c r="K56" s="93"/>
      <c r="L56" s="93"/>
      <c r="M56" s="43" t="s">
        <v>13</v>
      </c>
      <c r="N56" s="43" t="s">
        <v>14</v>
      </c>
      <c r="O56" s="43" t="s">
        <v>15</v>
      </c>
      <c r="P56" s="43" t="s">
        <v>16</v>
      </c>
      <c r="Q56" s="43" t="s">
        <v>17</v>
      </c>
      <c r="R56" s="43" t="s">
        <v>18</v>
      </c>
      <c r="S56" s="43" t="s">
        <v>19</v>
      </c>
      <c r="T56" s="43" t="s">
        <v>20</v>
      </c>
      <c r="U56" s="4"/>
    </row>
    <row r="57" spans="2:21" ht="23" thickBot="1" x14ac:dyDescent="0.6">
      <c r="B57" s="157"/>
      <c r="C57" s="163"/>
      <c r="D57" s="164"/>
      <c r="E57" s="165"/>
      <c r="F57" s="158"/>
      <c r="G57" s="159"/>
      <c r="H57" s="159"/>
      <c r="I57" s="159"/>
      <c r="J57" s="160"/>
      <c r="K57" s="157"/>
      <c r="L57" s="157"/>
      <c r="M57" s="167">
        <f t="shared" ref="M57:T57" si="5">ROUND(M53/M25*100,0)</f>
        <v>30</v>
      </c>
      <c r="N57" s="167">
        <f t="shared" si="5"/>
        <v>30</v>
      </c>
      <c r="O57" s="167">
        <f t="shared" si="5"/>
        <v>30</v>
      </c>
      <c r="P57" s="167">
        <f t="shared" si="5"/>
        <v>30</v>
      </c>
      <c r="Q57" s="167">
        <f t="shared" si="5"/>
        <v>30</v>
      </c>
      <c r="R57" s="167">
        <f t="shared" si="5"/>
        <v>30</v>
      </c>
      <c r="S57" s="167">
        <f t="shared" si="5"/>
        <v>30</v>
      </c>
      <c r="T57" s="167">
        <f t="shared" si="5"/>
        <v>30</v>
      </c>
      <c r="U57" s="4"/>
    </row>
    <row r="58" spans="2:21" ht="22.5" x14ac:dyDescent="0.55000000000000004">
      <c r="B58" s="168" t="s">
        <v>76</v>
      </c>
      <c r="C58" s="104" t="s">
        <v>97</v>
      </c>
      <c r="D58" s="105"/>
      <c r="E58" s="106"/>
      <c r="F58" s="112" t="s">
        <v>138</v>
      </c>
      <c r="G58" s="105"/>
      <c r="H58" s="105"/>
      <c r="I58" s="105"/>
      <c r="J58" s="106"/>
      <c r="K58" s="168" t="s">
        <v>21</v>
      </c>
      <c r="L58" s="168" t="s">
        <v>22</v>
      </c>
      <c r="M58" s="155" t="s">
        <v>5</v>
      </c>
      <c r="N58" s="155" t="s">
        <v>6</v>
      </c>
      <c r="O58" s="155" t="s">
        <v>7</v>
      </c>
      <c r="P58" s="155" t="s">
        <v>8</v>
      </c>
      <c r="Q58" s="155" t="s">
        <v>9</v>
      </c>
      <c r="R58" s="155" t="s">
        <v>10</v>
      </c>
      <c r="S58" s="155" t="s">
        <v>11</v>
      </c>
      <c r="T58" s="156"/>
      <c r="U58" s="4"/>
    </row>
    <row r="59" spans="2:21" ht="22.5" x14ac:dyDescent="0.55000000000000004">
      <c r="B59" s="93"/>
      <c r="C59" s="98"/>
      <c r="D59" s="99"/>
      <c r="E59" s="100"/>
      <c r="F59" s="98"/>
      <c r="G59" s="99"/>
      <c r="H59" s="99"/>
      <c r="I59" s="99"/>
      <c r="J59" s="100"/>
      <c r="K59" s="93"/>
      <c r="L59" s="93"/>
      <c r="M59" s="2">
        <f>A①_営業部_入力!M63+A①_購買部_入力!M75</f>
        <v>2400</v>
      </c>
      <c r="N59" s="2">
        <f>A①_営業部_入力!N63+A①_購買部_入力!N75</f>
        <v>2400</v>
      </c>
      <c r="O59" s="2">
        <f>A①_営業部_入力!O63+A①_購買部_入力!O75</f>
        <v>2400</v>
      </c>
      <c r="P59" s="2">
        <f>A①_営業部_入力!P63+A①_購買部_入力!P75</f>
        <v>2400</v>
      </c>
      <c r="Q59" s="2">
        <f>A①_営業部_入力!Q63+A①_購買部_入力!Q75</f>
        <v>2400</v>
      </c>
      <c r="R59" s="2">
        <f>A①_営業部_入力!R63+A①_購買部_入力!R75</f>
        <v>2400</v>
      </c>
      <c r="S59" s="2">
        <f>SUM(M59:R59)</f>
        <v>14400</v>
      </c>
      <c r="T59" s="33"/>
      <c r="U59" s="4"/>
    </row>
    <row r="60" spans="2:21" ht="22.5" x14ac:dyDescent="0.55000000000000004">
      <c r="B60" s="93"/>
      <c r="C60" s="98"/>
      <c r="D60" s="99"/>
      <c r="E60" s="100"/>
      <c r="F60" s="98"/>
      <c r="G60" s="99"/>
      <c r="H60" s="99"/>
      <c r="I60" s="99"/>
      <c r="J60" s="100"/>
      <c r="K60" s="93"/>
      <c r="L60" s="93"/>
      <c r="M60" s="43" t="s">
        <v>13</v>
      </c>
      <c r="N60" s="43" t="s">
        <v>14</v>
      </c>
      <c r="O60" s="43" t="s">
        <v>15</v>
      </c>
      <c r="P60" s="43" t="s">
        <v>16</v>
      </c>
      <c r="Q60" s="43" t="s">
        <v>17</v>
      </c>
      <c r="R60" s="43" t="s">
        <v>18</v>
      </c>
      <c r="S60" s="43" t="s">
        <v>19</v>
      </c>
      <c r="T60" s="43" t="s">
        <v>20</v>
      </c>
      <c r="U60" s="4"/>
    </row>
    <row r="61" spans="2:21" ht="23" thickBot="1" x14ac:dyDescent="0.6">
      <c r="B61" s="157"/>
      <c r="C61" s="158"/>
      <c r="D61" s="159"/>
      <c r="E61" s="160"/>
      <c r="F61" s="158"/>
      <c r="G61" s="159"/>
      <c r="H61" s="159"/>
      <c r="I61" s="159"/>
      <c r="J61" s="160"/>
      <c r="K61" s="157"/>
      <c r="L61" s="157"/>
      <c r="M61" s="161">
        <f>A①_営業部_入力!M65+A①_購買部_入力!M77</f>
        <v>2400</v>
      </c>
      <c r="N61" s="161">
        <f>A①_営業部_入力!N65+A①_購買部_入力!N77</f>
        <v>2400</v>
      </c>
      <c r="O61" s="161">
        <f>A①_営業部_入力!O65+A①_購買部_入力!O77</f>
        <v>2400</v>
      </c>
      <c r="P61" s="161">
        <f>A①_営業部_入力!P65+A①_購買部_入力!P77</f>
        <v>2400</v>
      </c>
      <c r="Q61" s="161">
        <f>A①_営業部_入力!Q65+A①_購買部_入力!Q77</f>
        <v>2400</v>
      </c>
      <c r="R61" s="161">
        <f>A①_営業部_入力!R65+A①_購買部_入力!R77</f>
        <v>2400</v>
      </c>
      <c r="S61" s="161">
        <f>SUM(M61:R61)</f>
        <v>14400</v>
      </c>
      <c r="T61" s="161">
        <f>S59+S61</f>
        <v>28800</v>
      </c>
      <c r="U61" s="4"/>
    </row>
    <row r="62" spans="2:21" ht="21.65" customHeight="1" x14ac:dyDescent="0.55000000000000004">
      <c r="B62" s="93" t="s">
        <v>146</v>
      </c>
      <c r="C62" s="98" t="s">
        <v>98</v>
      </c>
      <c r="D62" s="99"/>
      <c r="E62" s="100"/>
      <c r="F62" s="162" t="s">
        <v>138</v>
      </c>
      <c r="G62" s="99"/>
      <c r="H62" s="99"/>
      <c r="I62" s="99"/>
      <c r="J62" s="100"/>
      <c r="K62" s="93" t="s">
        <v>21</v>
      </c>
      <c r="L62" s="93" t="s">
        <v>22</v>
      </c>
      <c r="M62" s="49" t="s">
        <v>5</v>
      </c>
      <c r="N62" s="49" t="s">
        <v>6</v>
      </c>
      <c r="O62" s="49" t="s">
        <v>7</v>
      </c>
      <c r="P62" s="49" t="s">
        <v>8</v>
      </c>
      <c r="Q62" s="49" t="s">
        <v>9</v>
      </c>
      <c r="R62" s="49" t="s">
        <v>10</v>
      </c>
      <c r="S62" s="49" t="s">
        <v>11</v>
      </c>
      <c r="T62" s="33"/>
      <c r="U62" s="4"/>
    </row>
    <row r="63" spans="2:21" ht="22.5" x14ac:dyDescent="0.55000000000000004">
      <c r="B63" s="93"/>
      <c r="C63" s="98"/>
      <c r="D63" s="99"/>
      <c r="E63" s="100"/>
      <c r="F63" s="98"/>
      <c r="G63" s="99"/>
      <c r="H63" s="99"/>
      <c r="I63" s="99"/>
      <c r="J63" s="100"/>
      <c r="K63" s="93"/>
      <c r="L63" s="93"/>
      <c r="M63" s="2">
        <f>A①_営業部_入力!M67+A①_購買部_入力!M79</f>
        <v>400</v>
      </c>
      <c r="N63" s="2">
        <f>A①_営業部_入力!N67+A①_購買部_入力!N79</f>
        <v>400</v>
      </c>
      <c r="O63" s="2">
        <f>A①_営業部_入力!O67+A①_購買部_入力!O79</f>
        <v>400</v>
      </c>
      <c r="P63" s="2">
        <f>A①_営業部_入力!P67+A①_購買部_入力!P79</f>
        <v>400</v>
      </c>
      <c r="Q63" s="2">
        <f>A①_営業部_入力!Q67+A①_購買部_入力!Q79</f>
        <v>400</v>
      </c>
      <c r="R63" s="2">
        <f>A①_営業部_入力!R67+A①_購買部_入力!R79</f>
        <v>400</v>
      </c>
      <c r="S63" s="2">
        <f>SUM(M63:R63)</f>
        <v>2400</v>
      </c>
      <c r="T63" s="33"/>
      <c r="U63" s="4"/>
    </row>
    <row r="64" spans="2:21" ht="22.5" x14ac:dyDescent="0.55000000000000004">
      <c r="B64" s="93"/>
      <c r="C64" s="98"/>
      <c r="D64" s="99"/>
      <c r="E64" s="100"/>
      <c r="F64" s="98"/>
      <c r="G64" s="99"/>
      <c r="H64" s="99"/>
      <c r="I64" s="99"/>
      <c r="J64" s="100"/>
      <c r="K64" s="93"/>
      <c r="L64" s="93"/>
      <c r="M64" s="43" t="s">
        <v>13</v>
      </c>
      <c r="N64" s="43" t="s">
        <v>14</v>
      </c>
      <c r="O64" s="43" t="s">
        <v>15</v>
      </c>
      <c r="P64" s="43" t="s">
        <v>16</v>
      </c>
      <c r="Q64" s="43" t="s">
        <v>17</v>
      </c>
      <c r="R64" s="43" t="s">
        <v>18</v>
      </c>
      <c r="S64" s="43" t="s">
        <v>19</v>
      </c>
      <c r="T64" s="43" t="s">
        <v>20</v>
      </c>
      <c r="U64" s="4"/>
    </row>
    <row r="65" spans="1:21" ht="23" thickBot="1" x14ac:dyDescent="0.6">
      <c r="B65" s="157"/>
      <c r="C65" s="158"/>
      <c r="D65" s="159"/>
      <c r="E65" s="160"/>
      <c r="F65" s="158"/>
      <c r="G65" s="159"/>
      <c r="H65" s="159"/>
      <c r="I65" s="159"/>
      <c r="J65" s="160"/>
      <c r="K65" s="157"/>
      <c r="L65" s="157"/>
      <c r="M65" s="161">
        <f>A①_営業部_入力!M69+A①_購買部_入力!M81</f>
        <v>400</v>
      </c>
      <c r="N65" s="161">
        <f>A①_営業部_入力!N69+A①_購買部_入力!N81</f>
        <v>400</v>
      </c>
      <c r="O65" s="161">
        <f>A①_営業部_入力!O69+A①_購買部_入力!O81</f>
        <v>400</v>
      </c>
      <c r="P65" s="161">
        <f>A①_営業部_入力!P69+A①_購買部_入力!P81</f>
        <v>400</v>
      </c>
      <c r="Q65" s="161">
        <f>A①_営業部_入力!Q69+A①_購買部_入力!Q81</f>
        <v>400</v>
      </c>
      <c r="R65" s="161">
        <f>A①_営業部_入力!R69+A①_購買部_入力!R81</f>
        <v>400</v>
      </c>
      <c r="S65" s="161">
        <f>SUM(M65:R65)</f>
        <v>2400</v>
      </c>
      <c r="T65" s="161">
        <f>S63+S65</f>
        <v>4800</v>
      </c>
      <c r="U65" s="4"/>
    </row>
    <row r="66" spans="1:21" ht="22.5" x14ac:dyDescent="0.55000000000000004">
      <c r="B66" s="93" t="s">
        <v>147</v>
      </c>
      <c r="C66" s="98" t="s">
        <v>99</v>
      </c>
      <c r="D66" s="99"/>
      <c r="E66" s="100"/>
      <c r="F66" s="162" t="s">
        <v>148</v>
      </c>
      <c r="G66" s="99"/>
      <c r="H66" s="99"/>
      <c r="I66" s="99"/>
      <c r="J66" s="100"/>
      <c r="K66" s="93" t="s">
        <v>21</v>
      </c>
      <c r="L66" s="93" t="s">
        <v>22</v>
      </c>
      <c r="M66" s="49" t="s">
        <v>5</v>
      </c>
      <c r="N66" s="49" t="s">
        <v>6</v>
      </c>
      <c r="O66" s="49" t="s">
        <v>7</v>
      </c>
      <c r="P66" s="49" t="s">
        <v>8</v>
      </c>
      <c r="Q66" s="49" t="s">
        <v>9</v>
      </c>
      <c r="R66" s="49" t="s">
        <v>10</v>
      </c>
      <c r="S66" s="49" t="s">
        <v>11</v>
      </c>
      <c r="T66" s="33"/>
      <c r="U66" s="4"/>
    </row>
    <row r="67" spans="1:21" ht="22.5" x14ac:dyDescent="0.55000000000000004">
      <c r="B67" s="93"/>
      <c r="C67" s="98"/>
      <c r="D67" s="99"/>
      <c r="E67" s="100"/>
      <c r="F67" s="98"/>
      <c r="G67" s="99"/>
      <c r="H67" s="99"/>
      <c r="I67" s="99"/>
      <c r="J67" s="100"/>
      <c r="K67" s="93"/>
      <c r="L67" s="93"/>
      <c r="M67" s="2">
        <f>M59+M63</f>
        <v>2800</v>
      </c>
      <c r="N67" s="2">
        <f t="shared" ref="N67:R69" si="6">N59+N63</f>
        <v>2800</v>
      </c>
      <c r="O67" s="2">
        <f t="shared" si="6"/>
        <v>2800</v>
      </c>
      <c r="P67" s="2">
        <f t="shared" si="6"/>
        <v>2800</v>
      </c>
      <c r="Q67" s="2">
        <f t="shared" si="6"/>
        <v>2800</v>
      </c>
      <c r="R67" s="2">
        <f t="shared" si="6"/>
        <v>2800</v>
      </c>
      <c r="S67" s="2">
        <f>SUM(M67:R67)</f>
        <v>16800</v>
      </c>
      <c r="T67" s="33"/>
      <c r="U67" s="4"/>
    </row>
    <row r="68" spans="1:21" ht="22.5" x14ac:dyDescent="0.55000000000000004">
      <c r="B68" s="93"/>
      <c r="C68" s="98"/>
      <c r="D68" s="99"/>
      <c r="E68" s="100"/>
      <c r="F68" s="98"/>
      <c r="G68" s="99"/>
      <c r="H68" s="99"/>
      <c r="I68" s="99"/>
      <c r="J68" s="100"/>
      <c r="K68" s="93"/>
      <c r="L68" s="93"/>
      <c r="M68" s="43" t="s">
        <v>13</v>
      </c>
      <c r="N68" s="43" t="s">
        <v>14</v>
      </c>
      <c r="O68" s="43" t="s">
        <v>15</v>
      </c>
      <c r="P68" s="43" t="s">
        <v>16</v>
      </c>
      <c r="Q68" s="43" t="s">
        <v>17</v>
      </c>
      <c r="R68" s="43" t="s">
        <v>18</v>
      </c>
      <c r="S68" s="43" t="s">
        <v>19</v>
      </c>
      <c r="T68" s="43" t="s">
        <v>20</v>
      </c>
      <c r="U68" s="4"/>
    </row>
    <row r="69" spans="1:21" ht="23" thickBot="1" x14ac:dyDescent="0.6">
      <c r="B69" s="157"/>
      <c r="C69" s="158"/>
      <c r="D69" s="159"/>
      <c r="E69" s="160"/>
      <c r="F69" s="158"/>
      <c r="G69" s="159"/>
      <c r="H69" s="159"/>
      <c r="I69" s="159"/>
      <c r="J69" s="160"/>
      <c r="K69" s="157"/>
      <c r="L69" s="157"/>
      <c r="M69" s="161">
        <f>M61+M65</f>
        <v>2800</v>
      </c>
      <c r="N69" s="161">
        <f t="shared" si="6"/>
        <v>2800</v>
      </c>
      <c r="O69" s="161">
        <f t="shared" si="6"/>
        <v>2800</v>
      </c>
      <c r="P69" s="161">
        <f t="shared" si="6"/>
        <v>2800</v>
      </c>
      <c r="Q69" s="161">
        <f t="shared" si="6"/>
        <v>2800</v>
      </c>
      <c r="R69" s="161">
        <f t="shared" si="6"/>
        <v>2800</v>
      </c>
      <c r="S69" s="161">
        <f>SUM(M69:R69)</f>
        <v>16800</v>
      </c>
      <c r="T69" s="161">
        <f>S67+S69</f>
        <v>33600</v>
      </c>
      <c r="U69" s="4"/>
    </row>
    <row r="70" spans="1:21" ht="22.5" x14ac:dyDescent="0.55000000000000004">
      <c r="B70" s="93" t="s">
        <v>49</v>
      </c>
      <c r="C70" s="98" t="s">
        <v>121</v>
      </c>
      <c r="D70" s="99"/>
      <c r="E70" s="100"/>
      <c r="F70" s="162" t="s">
        <v>149</v>
      </c>
      <c r="G70" s="99"/>
      <c r="H70" s="99"/>
      <c r="I70" s="99"/>
      <c r="J70" s="100"/>
      <c r="K70" s="93" t="s">
        <v>21</v>
      </c>
      <c r="L70" s="93" t="s">
        <v>22</v>
      </c>
      <c r="M70" s="49" t="s">
        <v>5</v>
      </c>
      <c r="N70" s="49" t="s">
        <v>6</v>
      </c>
      <c r="O70" s="49" t="s">
        <v>7</v>
      </c>
      <c r="P70" s="49" t="s">
        <v>8</v>
      </c>
      <c r="Q70" s="49" t="s">
        <v>9</v>
      </c>
      <c r="R70" s="49" t="s">
        <v>10</v>
      </c>
      <c r="S70" s="49" t="s">
        <v>11</v>
      </c>
      <c r="T70" s="33"/>
      <c r="U70" s="4"/>
    </row>
    <row r="71" spans="1:21" ht="22.5" x14ac:dyDescent="0.55000000000000004">
      <c r="B71" s="93"/>
      <c r="C71" s="98"/>
      <c r="D71" s="99"/>
      <c r="E71" s="100"/>
      <c r="F71" s="98"/>
      <c r="G71" s="99"/>
      <c r="H71" s="99"/>
      <c r="I71" s="99"/>
      <c r="J71" s="100"/>
      <c r="K71" s="93"/>
      <c r="L71" s="93"/>
      <c r="M71" s="2">
        <f t="shared" ref="M71:R71" si="7">M51-M67</f>
        <v>50</v>
      </c>
      <c r="N71" s="2">
        <f t="shared" si="7"/>
        <v>335</v>
      </c>
      <c r="O71" s="2">
        <f t="shared" si="7"/>
        <v>648</v>
      </c>
      <c r="P71" s="2">
        <f t="shared" si="7"/>
        <v>990</v>
      </c>
      <c r="Q71" s="2">
        <f t="shared" si="7"/>
        <v>1361</v>
      </c>
      <c r="R71" s="2">
        <f t="shared" si="7"/>
        <v>1760</v>
      </c>
      <c r="S71" s="2">
        <f>SUM(M71:R71)</f>
        <v>5144</v>
      </c>
      <c r="T71" s="33"/>
      <c r="U71" s="4"/>
    </row>
    <row r="72" spans="1:21" ht="22.5" x14ac:dyDescent="0.55000000000000004">
      <c r="B72" s="93"/>
      <c r="C72" s="98"/>
      <c r="D72" s="99"/>
      <c r="E72" s="100"/>
      <c r="F72" s="98"/>
      <c r="G72" s="99"/>
      <c r="H72" s="99"/>
      <c r="I72" s="99"/>
      <c r="J72" s="100"/>
      <c r="K72" s="93"/>
      <c r="L72" s="93"/>
      <c r="M72" s="43" t="s">
        <v>13</v>
      </c>
      <c r="N72" s="43" t="s">
        <v>14</v>
      </c>
      <c r="O72" s="43" t="s">
        <v>15</v>
      </c>
      <c r="P72" s="43" t="s">
        <v>16</v>
      </c>
      <c r="Q72" s="43" t="s">
        <v>17</v>
      </c>
      <c r="R72" s="43" t="s">
        <v>18</v>
      </c>
      <c r="S72" s="43" t="s">
        <v>19</v>
      </c>
      <c r="T72" s="43" t="s">
        <v>20</v>
      </c>
      <c r="U72" s="4"/>
    </row>
    <row r="73" spans="1:21" ht="23" thickBot="1" x14ac:dyDescent="0.6">
      <c r="B73" s="157"/>
      <c r="C73" s="158"/>
      <c r="D73" s="159"/>
      <c r="E73" s="160"/>
      <c r="F73" s="158"/>
      <c r="G73" s="159"/>
      <c r="H73" s="159"/>
      <c r="I73" s="159"/>
      <c r="J73" s="160"/>
      <c r="K73" s="157"/>
      <c r="L73" s="157"/>
      <c r="M73" s="161">
        <f t="shared" ref="M73:R73" si="8">M53-M69</f>
        <v>2216</v>
      </c>
      <c r="N73" s="161">
        <f t="shared" si="8"/>
        <v>2700</v>
      </c>
      <c r="O73" s="161">
        <f t="shared" si="8"/>
        <v>3242</v>
      </c>
      <c r="P73" s="161">
        <f t="shared" si="8"/>
        <v>3840</v>
      </c>
      <c r="Q73" s="161">
        <f t="shared" si="8"/>
        <v>4496</v>
      </c>
      <c r="R73" s="161">
        <f t="shared" si="8"/>
        <v>5208</v>
      </c>
      <c r="S73" s="161">
        <f>SUM(M73:R73)</f>
        <v>21702</v>
      </c>
      <c r="T73" s="161">
        <f>S71+S73</f>
        <v>26846</v>
      </c>
      <c r="U73" s="4"/>
    </row>
    <row r="74" spans="1:21" ht="22.5" x14ac:dyDescent="0.55000000000000004">
      <c r="A74" s="4"/>
      <c r="B74" s="93" t="s">
        <v>78</v>
      </c>
      <c r="C74" s="98" t="s">
        <v>122</v>
      </c>
      <c r="D74" s="99"/>
      <c r="E74" s="100"/>
      <c r="F74" s="162" t="s">
        <v>150</v>
      </c>
      <c r="G74" s="99"/>
      <c r="H74" s="99"/>
      <c r="I74" s="99"/>
      <c r="J74" s="100"/>
      <c r="K74" s="93"/>
      <c r="L74" s="93" t="s">
        <v>66</v>
      </c>
      <c r="M74" s="49" t="s">
        <v>5</v>
      </c>
      <c r="N74" s="49" t="s">
        <v>6</v>
      </c>
      <c r="O74" s="49" t="s">
        <v>7</v>
      </c>
      <c r="P74" s="49" t="s">
        <v>8</v>
      </c>
      <c r="Q74" s="49" t="s">
        <v>9</v>
      </c>
      <c r="R74" s="49" t="s">
        <v>10</v>
      </c>
      <c r="S74" s="49" t="s">
        <v>11</v>
      </c>
      <c r="T74" s="33"/>
      <c r="U74" s="4"/>
    </row>
    <row r="75" spans="1:21" ht="22.5" x14ac:dyDescent="0.55000000000000004">
      <c r="A75" s="4"/>
      <c r="B75" s="93"/>
      <c r="C75" s="98"/>
      <c r="D75" s="99"/>
      <c r="E75" s="100"/>
      <c r="F75" s="98"/>
      <c r="G75" s="99"/>
      <c r="H75" s="99"/>
      <c r="I75" s="99"/>
      <c r="J75" s="100"/>
      <c r="K75" s="93"/>
      <c r="L75" s="93"/>
      <c r="M75" s="47">
        <f t="shared" ref="M75:S75" si="9">ROUND(M71/M23*100,0)</f>
        <v>1</v>
      </c>
      <c r="N75" s="47">
        <f t="shared" si="9"/>
        <v>3</v>
      </c>
      <c r="O75" s="47">
        <f t="shared" si="9"/>
        <v>6</v>
      </c>
      <c r="P75" s="47">
        <f t="shared" si="9"/>
        <v>8</v>
      </c>
      <c r="Q75" s="47">
        <f t="shared" si="9"/>
        <v>10</v>
      </c>
      <c r="R75" s="47">
        <f t="shared" si="9"/>
        <v>12</v>
      </c>
      <c r="S75" s="47">
        <f t="shared" si="9"/>
        <v>7</v>
      </c>
      <c r="T75" s="33"/>
      <c r="U75" s="4"/>
    </row>
    <row r="76" spans="1:21" ht="22.5" x14ac:dyDescent="0.55000000000000004">
      <c r="B76" s="93"/>
      <c r="C76" s="98"/>
      <c r="D76" s="99"/>
      <c r="E76" s="100"/>
      <c r="F76" s="98"/>
      <c r="G76" s="99"/>
      <c r="H76" s="99"/>
      <c r="I76" s="99"/>
      <c r="J76" s="100"/>
      <c r="K76" s="93"/>
      <c r="L76" s="93"/>
      <c r="M76" s="43" t="s">
        <v>13</v>
      </c>
      <c r="N76" s="43" t="s">
        <v>14</v>
      </c>
      <c r="O76" s="43" t="s">
        <v>15</v>
      </c>
      <c r="P76" s="43" t="s">
        <v>16</v>
      </c>
      <c r="Q76" s="43" t="s">
        <v>17</v>
      </c>
      <c r="R76" s="43" t="s">
        <v>18</v>
      </c>
      <c r="S76" s="43" t="s">
        <v>19</v>
      </c>
      <c r="T76" s="43" t="s">
        <v>20</v>
      </c>
    </row>
    <row r="77" spans="1:21" ht="22.5" x14ac:dyDescent="0.55000000000000004">
      <c r="B77" s="94"/>
      <c r="C77" s="101"/>
      <c r="D77" s="102"/>
      <c r="E77" s="103"/>
      <c r="F77" s="101"/>
      <c r="G77" s="102"/>
      <c r="H77" s="102"/>
      <c r="I77" s="102"/>
      <c r="J77" s="103"/>
      <c r="K77" s="94"/>
      <c r="L77" s="94"/>
      <c r="M77" s="47">
        <f t="shared" ref="M77:T77" si="10">ROUND(M73/M25*100,0)</f>
        <v>13</v>
      </c>
      <c r="N77" s="47">
        <f t="shared" si="10"/>
        <v>15</v>
      </c>
      <c r="O77" s="47">
        <f t="shared" si="10"/>
        <v>16</v>
      </c>
      <c r="P77" s="47">
        <f t="shared" si="10"/>
        <v>17</v>
      </c>
      <c r="Q77" s="47">
        <f t="shared" si="10"/>
        <v>18</v>
      </c>
      <c r="R77" s="47">
        <f t="shared" si="10"/>
        <v>20</v>
      </c>
      <c r="S77" s="47">
        <f t="shared" si="10"/>
        <v>17</v>
      </c>
      <c r="T77" s="47">
        <f t="shared" si="10"/>
        <v>13</v>
      </c>
    </row>
  </sheetData>
  <mergeCells count="87">
    <mergeCell ref="B46:B49"/>
    <mergeCell ref="C46:E49"/>
    <mergeCell ref="F46:J49"/>
    <mergeCell ref="K46:K49"/>
    <mergeCell ref="B74:B77"/>
    <mergeCell ref="C74:E77"/>
    <mergeCell ref="F74:J77"/>
    <mergeCell ref="K74:K77"/>
    <mergeCell ref="B50:B53"/>
    <mergeCell ref="C50:E53"/>
    <mergeCell ref="F50:J53"/>
    <mergeCell ref="K50:K53"/>
    <mergeCell ref="L74:L77"/>
    <mergeCell ref="L46:L49"/>
    <mergeCell ref="B66:B69"/>
    <mergeCell ref="C66:E69"/>
    <mergeCell ref="F66:J69"/>
    <mergeCell ref="K66:K69"/>
    <mergeCell ref="L66:L69"/>
    <mergeCell ref="B70:B73"/>
    <mergeCell ref="C70:E73"/>
    <mergeCell ref="F70:J73"/>
    <mergeCell ref="K70:K73"/>
    <mergeCell ref="L70:L73"/>
    <mergeCell ref="B58:B61"/>
    <mergeCell ref="C58:E61"/>
    <mergeCell ref="F58:J61"/>
    <mergeCell ref="K58:K61"/>
    <mergeCell ref="L58:L61"/>
    <mergeCell ref="B62:B65"/>
    <mergeCell ref="C62:E65"/>
    <mergeCell ref="F62:J65"/>
    <mergeCell ref="K62:K65"/>
    <mergeCell ref="L62:L65"/>
    <mergeCell ref="L50:L53"/>
    <mergeCell ref="B54:B57"/>
    <mergeCell ref="C54:E57"/>
    <mergeCell ref="F54:J57"/>
    <mergeCell ref="K54:K57"/>
    <mergeCell ref="L54:L57"/>
    <mergeCell ref="B34:B37"/>
    <mergeCell ref="C34:E37"/>
    <mergeCell ref="F34:J37"/>
    <mergeCell ref="K34:K37"/>
    <mergeCell ref="L34:L37"/>
    <mergeCell ref="B38:B41"/>
    <mergeCell ref="C38:E41"/>
    <mergeCell ref="F38:J41"/>
    <mergeCell ref="K38:K41"/>
    <mergeCell ref="L38:L41"/>
    <mergeCell ref="B30:B33"/>
    <mergeCell ref="C30:E33"/>
    <mergeCell ref="F30:J33"/>
    <mergeCell ref="K30:K33"/>
    <mergeCell ref="L30:L33"/>
    <mergeCell ref="B42:B45"/>
    <mergeCell ref="C42:E45"/>
    <mergeCell ref="F42:J45"/>
    <mergeCell ref="K42:K45"/>
    <mergeCell ref="L42:L45"/>
    <mergeCell ref="B26:B29"/>
    <mergeCell ref="C26:E29"/>
    <mergeCell ref="F26:J29"/>
    <mergeCell ref="K26:K29"/>
    <mergeCell ref="L26:L29"/>
    <mergeCell ref="B21:T21"/>
    <mergeCell ref="C22:E22"/>
    <mergeCell ref="F22:J22"/>
    <mergeCell ref="B23:B25"/>
    <mergeCell ref="C23:E25"/>
    <mergeCell ref="F23:J25"/>
    <mergeCell ref="K23:K25"/>
    <mergeCell ref="L23:L25"/>
    <mergeCell ref="B19:C19"/>
    <mergeCell ref="D19:G19"/>
    <mergeCell ref="H19:K19"/>
    <mergeCell ref="B2:I2"/>
    <mergeCell ref="J2:L2"/>
    <mergeCell ref="B4:T4"/>
    <mergeCell ref="B5:T5"/>
    <mergeCell ref="C7:E7"/>
    <mergeCell ref="G7:I7"/>
    <mergeCell ref="B9:T9"/>
    <mergeCell ref="B11:T11"/>
    <mergeCell ref="D15:E15"/>
    <mergeCell ref="D16:E16"/>
    <mergeCell ref="B18:C18"/>
  </mergeCells>
  <phoneticPr fontId="1"/>
  <printOptions horizontalCentered="1" verticalCentered="1"/>
  <pageMargins left="0" right="0" top="0" bottom="0" header="0.31496062992125984" footer="0.31496062992125984"/>
  <pageSetup paperSize="8" scale="6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W199"/>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23.75" style="1" customWidth="1"/>
    <col min="4" max="6" width="3.83203125" style="1" customWidth="1"/>
    <col min="7" max="7" width="7.5" style="1" customWidth="1"/>
    <col min="8" max="8" width="10.75" style="1" customWidth="1"/>
    <col min="9" max="9" width="10.33203125" style="1" customWidth="1"/>
    <col min="10" max="10" width="10" style="1" customWidth="1"/>
    <col min="11" max="11" width="10.83203125" style="1" customWidth="1"/>
    <col min="12" max="12" width="10" style="1" customWidth="1"/>
    <col min="13" max="13" width="6.75" style="1" customWidth="1"/>
    <col min="14" max="14" width="6.83203125" style="1" customWidth="1"/>
    <col min="15" max="21" width="13.75" style="1" customWidth="1"/>
    <col min="22" max="22" width="9.75" style="1" customWidth="1"/>
    <col min="23" max="23" width="11.25" style="1" customWidth="1"/>
    <col min="24" max="16384" width="8.75" style="1"/>
  </cols>
  <sheetData>
    <row r="1" spans="1:23" ht="25.5" x14ac:dyDescent="0.85">
      <c r="B1" s="5" t="s">
        <v>27</v>
      </c>
      <c r="C1" s="5"/>
      <c r="D1" s="5"/>
      <c r="E1" s="5"/>
      <c r="F1" s="5"/>
      <c r="G1" s="5"/>
      <c r="H1" s="5"/>
      <c r="I1" s="5"/>
      <c r="J1" s="5"/>
      <c r="K1" s="5"/>
      <c r="L1" s="5"/>
      <c r="M1" s="6"/>
      <c r="N1" s="6"/>
      <c r="O1" s="6"/>
      <c r="P1" s="6"/>
      <c r="Q1" s="6"/>
      <c r="R1" s="6"/>
      <c r="S1" s="6"/>
      <c r="T1" s="6"/>
      <c r="U1" s="34"/>
      <c r="V1" s="34"/>
    </row>
    <row r="2" spans="1:23" ht="38" x14ac:dyDescent="1.25">
      <c r="B2" s="117" t="s">
        <v>28</v>
      </c>
      <c r="C2" s="117"/>
      <c r="D2" s="117"/>
      <c r="E2" s="117"/>
      <c r="F2" s="117"/>
      <c r="G2" s="117"/>
      <c r="H2" s="117"/>
      <c r="I2" s="117"/>
      <c r="J2" s="117"/>
      <c r="K2" s="117"/>
      <c r="L2" s="118" t="s">
        <v>153</v>
      </c>
      <c r="M2" s="118"/>
      <c r="N2" s="118"/>
      <c r="O2" s="38" t="s">
        <v>111</v>
      </c>
      <c r="P2" s="38"/>
      <c r="Q2" s="38"/>
      <c r="R2" s="38"/>
      <c r="S2" s="38"/>
      <c r="T2" s="38"/>
      <c r="U2" s="38"/>
      <c r="V2" s="7"/>
    </row>
    <row r="3" spans="1:23" ht="31.5" x14ac:dyDescent="1.05">
      <c r="B3" s="8"/>
      <c r="C3" s="30" t="s">
        <v>154</v>
      </c>
      <c r="D3" s="8"/>
      <c r="E3" s="8"/>
      <c r="F3" s="8"/>
      <c r="G3" s="8"/>
      <c r="H3" s="8"/>
      <c r="I3" s="30" t="s">
        <v>155</v>
      </c>
      <c r="J3" s="8"/>
      <c r="K3" s="8"/>
      <c r="L3" s="39"/>
      <c r="M3" s="9"/>
      <c r="N3" s="9"/>
      <c r="O3" s="9"/>
      <c r="P3" s="9"/>
      <c r="Q3" s="9"/>
      <c r="R3" s="9"/>
      <c r="S3" s="9"/>
      <c r="T3" s="9"/>
      <c r="U3" s="9"/>
      <c r="V3" s="10"/>
    </row>
    <row r="4" spans="1:23" ht="22.5" x14ac:dyDescent="0.55000000000000004">
      <c r="B4" s="119" t="s">
        <v>0</v>
      </c>
      <c r="C4" s="120"/>
      <c r="D4" s="120"/>
      <c r="E4" s="120"/>
      <c r="F4" s="120"/>
      <c r="G4" s="120"/>
      <c r="H4" s="120"/>
      <c r="I4" s="120"/>
      <c r="J4" s="120"/>
      <c r="K4" s="120"/>
      <c r="L4" s="120"/>
      <c r="M4" s="120"/>
      <c r="N4" s="120"/>
      <c r="O4" s="120"/>
      <c r="P4" s="120"/>
      <c r="Q4" s="120"/>
      <c r="R4" s="120"/>
      <c r="S4" s="120"/>
      <c r="T4" s="120"/>
      <c r="U4" s="120"/>
      <c r="V4" s="121"/>
    </row>
    <row r="5" spans="1:23" ht="67.900000000000006" customHeight="1" x14ac:dyDescent="0.55000000000000004">
      <c r="B5" s="75" t="s">
        <v>118</v>
      </c>
      <c r="C5" s="76"/>
      <c r="D5" s="76"/>
      <c r="E5" s="76"/>
      <c r="F5" s="76"/>
      <c r="G5" s="76"/>
      <c r="H5" s="76"/>
      <c r="I5" s="76"/>
      <c r="J5" s="76"/>
      <c r="K5" s="76"/>
      <c r="L5" s="76"/>
      <c r="M5" s="76"/>
      <c r="N5" s="76"/>
      <c r="O5" s="76"/>
      <c r="P5" s="76"/>
      <c r="Q5" s="76"/>
      <c r="R5" s="76"/>
      <c r="S5" s="76"/>
      <c r="T5" s="76"/>
      <c r="U5" s="76"/>
      <c r="V5" s="77"/>
    </row>
    <row r="6" spans="1:23" ht="6" customHeight="1" x14ac:dyDescent="0.55000000000000004"/>
    <row r="7" spans="1:23" ht="28.5" x14ac:dyDescent="0.95">
      <c r="B7" s="12">
        <v>2</v>
      </c>
      <c r="C7" s="113" t="s">
        <v>157</v>
      </c>
      <c r="D7" s="114"/>
      <c r="E7" s="114"/>
      <c r="F7" s="114"/>
      <c r="G7" s="115"/>
      <c r="H7" s="11">
        <v>1</v>
      </c>
      <c r="I7" s="116" t="s">
        <v>24</v>
      </c>
      <c r="J7" s="116"/>
      <c r="K7" s="116"/>
      <c r="L7" s="31"/>
      <c r="M7" s="31"/>
      <c r="N7" s="31"/>
      <c r="O7" s="31"/>
      <c r="P7" s="31"/>
      <c r="Q7" s="31"/>
      <c r="R7" s="31"/>
      <c r="S7" s="31"/>
      <c r="T7" s="31"/>
      <c r="U7" s="31"/>
      <c r="V7" s="32"/>
    </row>
    <row r="8" spans="1:23" ht="7.15" customHeight="1" x14ac:dyDescent="0.55000000000000004">
      <c r="B8" s="14"/>
      <c r="C8" s="15"/>
      <c r="D8" s="15"/>
      <c r="E8" s="15"/>
      <c r="F8" s="15"/>
      <c r="G8" s="15"/>
      <c r="H8" s="15"/>
      <c r="I8" s="15"/>
      <c r="J8" s="15"/>
      <c r="K8" s="15"/>
      <c r="L8" s="15"/>
      <c r="M8" s="15"/>
      <c r="N8" s="15"/>
      <c r="O8" s="15"/>
      <c r="P8" s="15"/>
      <c r="Q8" s="15"/>
      <c r="R8" s="15"/>
      <c r="S8" s="15"/>
      <c r="T8" s="15"/>
      <c r="U8" s="15"/>
      <c r="V8" s="16"/>
    </row>
    <row r="9" spans="1:23" ht="81.400000000000006" customHeight="1" x14ac:dyDescent="0.55000000000000004">
      <c r="B9" s="72" t="s">
        <v>112</v>
      </c>
      <c r="C9" s="73"/>
      <c r="D9" s="73"/>
      <c r="E9" s="73"/>
      <c r="F9" s="73"/>
      <c r="G9" s="73"/>
      <c r="H9" s="73"/>
      <c r="I9" s="73"/>
      <c r="J9" s="73"/>
      <c r="K9" s="73"/>
      <c r="L9" s="73"/>
      <c r="M9" s="73"/>
      <c r="N9" s="73"/>
      <c r="O9" s="73"/>
      <c r="P9" s="73"/>
      <c r="Q9" s="73"/>
      <c r="R9" s="73"/>
      <c r="S9" s="73"/>
      <c r="T9" s="73"/>
      <c r="U9" s="73"/>
      <c r="V9" s="74"/>
    </row>
    <row r="10" spans="1:23" x14ac:dyDescent="0.55000000000000004">
      <c r="B10" s="14"/>
      <c r="C10" s="15"/>
      <c r="D10" s="15"/>
      <c r="E10" s="15"/>
      <c r="F10" s="15"/>
      <c r="G10" s="15"/>
      <c r="H10" s="15"/>
      <c r="I10" s="15"/>
      <c r="J10" s="15"/>
      <c r="K10" s="15"/>
      <c r="L10" s="15"/>
      <c r="M10" s="15"/>
      <c r="N10" s="15"/>
      <c r="O10" s="15"/>
      <c r="P10" s="15"/>
      <c r="Q10" s="15"/>
      <c r="R10" s="15"/>
      <c r="S10" s="15"/>
      <c r="T10" s="15"/>
      <c r="U10" s="15"/>
      <c r="V10" s="16"/>
    </row>
    <row r="11" spans="1:23" ht="103.15" customHeight="1" x14ac:dyDescent="0.55000000000000004">
      <c r="B11" s="75" t="s">
        <v>241</v>
      </c>
      <c r="C11" s="76"/>
      <c r="D11" s="76"/>
      <c r="E11" s="76"/>
      <c r="F11" s="76"/>
      <c r="G11" s="76"/>
      <c r="H11" s="76"/>
      <c r="I11" s="76"/>
      <c r="J11" s="76"/>
      <c r="K11" s="76"/>
      <c r="L11" s="76"/>
      <c r="M11" s="76"/>
      <c r="N11" s="76"/>
      <c r="O11" s="76"/>
      <c r="P11" s="76"/>
      <c r="Q11" s="76"/>
      <c r="R11" s="76"/>
      <c r="S11" s="76"/>
      <c r="T11" s="76"/>
      <c r="U11" s="76"/>
      <c r="V11" s="77"/>
    </row>
    <row r="12" spans="1:23" ht="19.899999999999999" customHeight="1" thickBot="1" x14ac:dyDescent="0.6">
      <c r="B12" s="173"/>
      <c r="C12" s="174"/>
      <c r="D12" s="174"/>
      <c r="E12" s="174"/>
      <c r="F12" s="174"/>
      <c r="G12" s="174"/>
      <c r="H12" s="174"/>
      <c r="I12" s="174"/>
      <c r="J12" s="174"/>
      <c r="K12" s="174"/>
      <c r="L12" s="174"/>
      <c r="M12" s="174"/>
      <c r="N12" s="174"/>
      <c r="O12" s="174"/>
      <c r="P12" s="174"/>
      <c r="Q12" s="174"/>
      <c r="R12" s="174"/>
      <c r="S12" s="174"/>
      <c r="T12" s="174"/>
      <c r="U12" s="174"/>
      <c r="V12" s="175"/>
    </row>
    <row r="13" spans="1:23" ht="23" thickBot="1" x14ac:dyDescent="0.6">
      <c r="A13" s="4"/>
      <c r="B13" s="176"/>
      <c r="C13" s="4"/>
      <c r="D13" s="133" t="s">
        <v>156</v>
      </c>
      <c r="E13" s="134"/>
      <c r="F13" s="134"/>
      <c r="G13" s="134"/>
      <c r="H13" s="134"/>
      <c r="I13" s="135"/>
      <c r="J13" s="4"/>
      <c r="K13" s="4"/>
      <c r="L13" s="4"/>
      <c r="M13" s="4"/>
      <c r="N13" s="4"/>
      <c r="O13" s="4"/>
      <c r="P13" s="4"/>
      <c r="Q13" s="4"/>
      <c r="R13" s="4"/>
      <c r="S13" s="4"/>
      <c r="T13" s="4"/>
      <c r="U13" s="4"/>
      <c r="V13" s="177"/>
      <c r="W13" s="4"/>
    </row>
    <row r="14" spans="1:23" ht="18" thickBot="1" x14ac:dyDescent="0.6">
      <c r="B14" s="14"/>
      <c r="C14" s="15"/>
      <c r="D14" s="15"/>
      <c r="E14" s="15"/>
      <c r="F14" s="15"/>
      <c r="G14" s="15"/>
      <c r="H14" s="15"/>
      <c r="I14" s="15"/>
      <c r="J14" s="15"/>
      <c r="K14" s="15"/>
      <c r="L14" s="15"/>
      <c r="M14" s="15"/>
      <c r="N14" s="15"/>
      <c r="O14" s="15"/>
      <c r="P14" s="15"/>
      <c r="Q14" s="15"/>
      <c r="R14" s="15"/>
      <c r="S14" s="15"/>
      <c r="T14" s="15"/>
      <c r="U14" s="15"/>
      <c r="V14" s="16"/>
    </row>
    <row r="15" spans="1:23" ht="23" thickBot="1" x14ac:dyDescent="0.6">
      <c r="B15" s="14"/>
      <c r="C15" s="15"/>
      <c r="D15" s="15"/>
      <c r="E15" s="15"/>
      <c r="F15" s="15"/>
      <c r="G15" s="133" t="s">
        <v>54</v>
      </c>
      <c r="H15" s="134"/>
      <c r="I15" s="134"/>
      <c r="J15" s="135"/>
      <c r="K15" s="15"/>
      <c r="L15" s="15"/>
      <c r="M15" s="15"/>
      <c r="N15" s="15"/>
      <c r="O15" s="15"/>
      <c r="P15" s="15"/>
      <c r="Q15" s="15"/>
      <c r="R15" s="15"/>
      <c r="S15" s="15"/>
      <c r="T15" s="15"/>
      <c r="U15" s="15"/>
      <c r="V15" s="16"/>
    </row>
    <row r="16" spans="1:23" ht="18" thickBot="1" x14ac:dyDescent="0.6">
      <c r="B16" s="14"/>
      <c r="C16" s="15"/>
      <c r="D16" s="15"/>
      <c r="E16" s="15"/>
      <c r="F16" s="15"/>
      <c r="G16" s="15"/>
      <c r="H16" s="15"/>
      <c r="I16" s="15"/>
      <c r="J16" s="15"/>
      <c r="K16" s="15"/>
      <c r="L16" s="15"/>
      <c r="M16" s="15"/>
      <c r="N16" s="15"/>
      <c r="O16" s="15"/>
      <c r="P16" s="15"/>
      <c r="Q16" s="15"/>
      <c r="R16" s="15"/>
      <c r="S16" s="15"/>
      <c r="T16" s="15"/>
      <c r="U16" s="15"/>
      <c r="V16" s="16"/>
    </row>
    <row r="17" spans="2:22" ht="23" thickBot="1" x14ac:dyDescent="0.6">
      <c r="B17" s="14"/>
      <c r="C17" s="15"/>
      <c r="D17" s="15"/>
      <c r="E17" s="15"/>
      <c r="F17" s="15"/>
      <c r="G17" s="15"/>
      <c r="H17" s="133" t="s">
        <v>158</v>
      </c>
      <c r="I17" s="134"/>
      <c r="J17" s="134"/>
      <c r="K17" s="135"/>
      <c r="L17" s="15"/>
      <c r="M17" s="15"/>
      <c r="N17" s="15"/>
      <c r="O17" s="15"/>
      <c r="P17" s="15"/>
      <c r="Q17" s="15"/>
      <c r="R17" s="15"/>
      <c r="S17" s="15"/>
      <c r="T17" s="15"/>
      <c r="U17" s="15"/>
      <c r="V17" s="16"/>
    </row>
    <row r="18" spans="2:22" ht="18" thickBot="1" x14ac:dyDescent="0.6">
      <c r="B18" s="14"/>
      <c r="C18" s="15"/>
      <c r="D18" s="15"/>
      <c r="E18" s="15"/>
      <c r="F18" s="15"/>
      <c r="G18" s="15"/>
      <c r="H18" s="15"/>
      <c r="I18" s="15"/>
      <c r="J18" s="15"/>
      <c r="K18" s="15"/>
      <c r="L18" s="15"/>
      <c r="M18" s="15"/>
      <c r="N18" s="15"/>
      <c r="O18" s="15"/>
      <c r="P18" s="15"/>
      <c r="Q18" s="15"/>
      <c r="R18" s="15"/>
      <c r="S18" s="15"/>
      <c r="T18" s="15"/>
      <c r="U18" s="15"/>
      <c r="V18" s="16"/>
    </row>
    <row r="19" spans="2:22" ht="23" thickBot="1" x14ac:dyDescent="0.6">
      <c r="B19" s="14"/>
      <c r="C19" s="15"/>
      <c r="D19" s="15"/>
      <c r="E19" s="15"/>
      <c r="F19" s="15"/>
      <c r="G19" s="15"/>
      <c r="H19" s="133" t="s">
        <v>56</v>
      </c>
      <c r="I19" s="134"/>
      <c r="J19" s="134"/>
      <c r="K19" s="135"/>
      <c r="L19" s="15"/>
      <c r="M19" s="15"/>
      <c r="N19" s="15"/>
      <c r="O19" s="15"/>
      <c r="P19" s="15"/>
      <c r="Q19" s="15"/>
      <c r="R19" s="15"/>
      <c r="S19" s="15"/>
      <c r="T19" s="15"/>
      <c r="U19" s="15"/>
      <c r="V19" s="16"/>
    </row>
    <row r="20" spans="2:22" ht="18" thickBot="1" x14ac:dyDescent="0.6">
      <c r="B20" s="14"/>
      <c r="C20" s="15"/>
      <c r="D20" s="15"/>
      <c r="E20" s="15"/>
      <c r="F20" s="15"/>
      <c r="G20" s="15"/>
      <c r="H20" s="15"/>
      <c r="I20" s="15"/>
      <c r="J20" s="15"/>
      <c r="K20" s="15"/>
      <c r="L20" s="15"/>
      <c r="M20" s="15"/>
      <c r="N20" s="15"/>
      <c r="O20" s="15"/>
      <c r="P20" s="15"/>
      <c r="Q20" s="15"/>
      <c r="R20" s="15"/>
      <c r="S20" s="15"/>
      <c r="T20" s="15"/>
      <c r="U20" s="15"/>
      <c r="V20" s="16"/>
    </row>
    <row r="21" spans="2:22" ht="23" thickBot="1" x14ac:dyDescent="0.6">
      <c r="B21" s="14"/>
      <c r="C21" s="15"/>
      <c r="D21" s="15"/>
      <c r="E21" s="15"/>
      <c r="F21" s="15"/>
      <c r="G21" s="15"/>
      <c r="H21" s="133" t="s">
        <v>58</v>
      </c>
      <c r="I21" s="134"/>
      <c r="J21" s="134"/>
      <c r="K21" s="135"/>
      <c r="L21" s="15"/>
      <c r="M21" s="15"/>
      <c r="N21" s="15"/>
      <c r="O21" s="15"/>
      <c r="P21" s="15"/>
      <c r="Q21" s="15"/>
      <c r="R21" s="15"/>
      <c r="S21" s="15"/>
      <c r="T21" s="15"/>
      <c r="U21" s="15"/>
      <c r="V21" s="16"/>
    </row>
    <row r="22" spans="2:22" x14ac:dyDescent="0.55000000000000004">
      <c r="B22" s="14"/>
      <c r="C22" s="15"/>
      <c r="D22" s="15"/>
      <c r="E22" s="15"/>
      <c r="F22" s="15"/>
      <c r="G22" s="15"/>
      <c r="H22" s="15"/>
      <c r="I22" s="15"/>
      <c r="J22" s="15"/>
      <c r="K22" s="15"/>
      <c r="L22" s="15"/>
      <c r="M22" s="15"/>
      <c r="N22" s="15"/>
      <c r="O22" s="15"/>
      <c r="P22" s="15"/>
      <c r="Q22" s="15"/>
      <c r="R22" s="15"/>
      <c r="S22" s="15"/>
      <c r="T22" s="15"/>
      <c r="U22" s="15"/>
      <c r="V22" s="16"/>
    </row>
    <row r="23" spans="2:22" ht="18" thickBot="1" x14ac:dyDescent="0.6">
      <c r="B23" s="14"/>
      <c r="C23" s="15"/>
      <c r="D23" s="15"/>
      <c r="E23" s="15"/>
      <c r="F23" s="15"/>
      <c r="G23" s="15"/>
      <c r="H23" s="15"/>
      <c r="I23" s="15"/>
      <c r="J23" s="15"/>
      <c r="K23" s="15"/>
      <c r="L23" s="15"/>
      <c r="M23" s="15"/>
      <c r="N23" s="15"/>
      <c r="O23" s="15"/>
      <c r="P23" s="15"/>
      <c r="Q23" s="15"/>
      <c r="R23" s="15"/>
      <c r="S23" s="15"/>
      <c r="T23" s="15"/>
      <c r="U23" s="15"/>
      <c r="V23" s="16"/>
    </row>
    <row r="24" spans="2:22" ht="23" thickBot="1" x14ac:dyDescent="0.6">
      <c r="B24" s="14"/>
      <c r="C24" s="15"/>
      <c r="D24" s="133" t="s">
        <v>159</v>
      </c>
      <c r="E24" s="134"/>
      <c r="F24" s="134"/>
      <c r="G24" s="134"/>
      <c r="H24" s="134"/>
      <c r="I24" s="135"/>
      <c r="J24" s="15"/>
      <c r="K24" s="15"/>
      <c r="L24" s="15"/>
      <c r="M24" s="15"/>
      <c r="N24" s="15"/>
      <c r="O24" s="15"/>
      <c r="P24" s="15"/>
      <c r="Q24" s="15"/>
      <c r="R24" s="15"/>
      <c r="S24" s="15"/>
      <c r="T24" s="15"/>
      <c r="U24" s="15"/>
      <c r="V24" s="16"/>
    </row>
    <row r="25" spans="2:22" ht="18" thickBot="1" x14ac:dyDescent="0.6">
      <c r="B25" s="14"/>
      <c r="C25" s="15"/>
      <c r="D25" s="15"/>
      <c r="E25" s="15"/>
      <c r="F25" s="15"/>
      <c r="G25" s="15"/>
      <c r="H25" s="15"/>
      <c r="I25" s="15"/>
      <c r="J25" s="15"/>
      <c r="K25" s="15"/>
      <c r="L25" s="15"/>
      <c r="M25" s="15"/>
      <c r="N25" s="15"/>
      <c r="O25" s="15"/>
      <c r="P25" s="15"/>
      <c r="Q25" s="15"/>
      <c r="R25" s="15"/>
      <c r="S25" s="15"/>
      <c r="T25" s="15"/>
      <c r="U25" s="15"/>
      <c r="V25" s="16"/>
    </row>
    <row r="26" spans="2:22" ht="23" thickBot="1" x14ac:dyDescent="0.6">
      <c r="B26" s="14"/>
      <c r="C26" s="15"/>
      <c r="D26" s="15"/>
      <c r="E26" s="15"/>
      <c r="F26" s="15"/>
      <c r="G26" s="136" t="s">
        <v>160</v>
      </c>
      <c r="H26" s="137"/>
      <c r="I26" s="137"/>
      <c r="J26" s="137"/>
      <c r="K26" s="138"/>
      <c r="L26" s="15"/>
      <c r="M26" s="15"/>
      <c r="N26" s="15"/>
      <c r="O26" s="15"/>
      <c r="P26" s="15"/>
      <c r="Q26" s="15"/>
      <c r="R26" s="15"/>
      <c r="S26" s="15"/>
      <c r="T26" s="15"/>
      <c r="U26" s="15"/>
      <c r="V26" s="16"/>
    </row>
    <row r="27" spans="2:22" ht="18" thickBot="1" x14ac:dyDescent="0.6">
      <c r="B27" s="14"/>
      <c r="C27" s="15"/>
      <c r="D27" s="15"/>
      <c r="E27" s="15"/>
      <c r="F27" s="15"/>
      <c r="G27" s="15"/>
      <c r="H27" s="15"/>
      <c r="I27" s="15"/>
      <c r="J27" s="15"/>
      <c r="K27" s="15"/>
      <c r="L27" s="15"/>
      <c r="M27" s="15"/>
      <c r="N27" s="15"/>
      <c r="O27" s="15"/>
      <c r="P27" s="15"/>
      <c r="Q27" s="15"/>
      <c r="R27" s="15"/>
      <c r="S27" s="15"/>
      <c r="T27" s="15"/>
      <c r="U27" s="15"/>
      <c r="V27" s="16"/>
    </row>
    <row r="28" spans="2:22" ht="23" thickBot="1" x14ac:dyDescent="0.6">
      <c r="B28" s="14"/>
      <c r="C28" s="15"/>
      <c r="D28" s="15"/>
      <c r="E28" s="15"/>
      <c r="F28" s="15"/>
      <c r="G28" s="136" t="s">
        <v>161</v>
      </c>
      <c r="H28" s="137"/>
      <c r="I28" s="137"/>
      <c r="J28" s="137"/>
      <c r="K28" s="138"/>
      <c r="L28" s="15"/>
      <c r="M28" s="15"/>
      <c r="N28" s="15"/>
      <c r="O28" s="15"/>
      <c r="P28" s="15"/>
      <c r="Q28" s="15"/>
      <c r="R28" s="15"/>
      <c r="S28" s="15"/>
      <c r="T28" s="15"/>
      <c r="U28" s="15"/>
      <c r="V28" s="16"/>
    </row>
    <row r="29" spans="2:22" ht="18" thickBot="1" x14ac:dyDescent="0.6">
      <c r="B29" s="14"/>
      <c r="C29" s="15"/>
      <c r="D29" s="15"/>
      <c r="E29" s="15"/>
      <c r="F29" s="15"/>
      <c r="G29" s="15"/>
      <c r="H29" s="15"/>
      <c r="I29" s="15"/>
      <c r="J29" s="15"/>
      <c r="K29" s="15"/>
      <c r="L29" s="15"/>
      <c r="M29" s="15"/>
      <c r="N29" s="15"/>
      <c r="O29" s="15"/>
      <c r="P29" s="15"/>
      <c r="Q29" s="15"/>
      <c r="R29" s="15"/>
      <c r="S29" s="15"/>
      <c r="T29" s="15"/>
      <c r="U29" s="15"/>
      <c r="V29" s="16"/>
    </row>
    <row r="30" spans="2:22" ht="23" thickBot="1" x14ac:dyDescent="0.6">
      <c r="B30" s="14"/>
      <c r="C30" s="15"/>
      <c r="D30" s="15"/>
      <c r="E30" s="15"/>
      <c r="F30" s="15"/>
      <c r="G30" s="136" t="s">
        <v>235</v>
      </c>
      <c r="H30" s="137"/>
      <c r="I30" s="137"/>
      <c r="J30" s="137"/>
      <c r="K30" s="138"/>
      <c r="L30" s="15"/>
      <c r="M30" s="15"/>
      <c r="N30" s="15"/>
      <c r="O30" s="15"/>
      <c r="P30" s="15"/>
      <c r="Q30" s="15"/>
      <c r="R30" s="15"/>
      <c r="S30" s="15"/>
      <c r="T30" s="15"/>
      <c r="U30" s="15"/>
      <c r="V30" s="16"/>
    </row>
    <row r="31" spans="2:22" x14ac:dyDescent="0.55000000000000004">
      <c r="B31" s="14"/>
      <c r="C31" s="15"/>
      <c r="D31" s="15"/>
      <c r="E31" s="15"/>
      <c r="F31" s="15"/>
      <c r="G31" s="15"/>
      <c r="H31" s="15"/>
      <c r="I31" s="15"/>
      <c r="J31" s="15"/>
      <c r="K31" s="15"/>
      <c r="L31" s="15"/>
      <c r="M31" s="15"/>
      <c r="N31" s="15"/>
      <c r="O31" s="15"/>
      <c r="P31" s="15"/>
      <c r="Q31" s="15"/>
      <c r="R31" s="15"/>
      <c r="S31" s="15"/>
      <c r="T31" s="15"/>
      <c r="U31" s="15"/>
      <c r="V31" s="16"/>
    </row>
    <row r="32" spans="2:22" x14ac:dyDescent="0.55000000000000004">
      <c r="B32" s="14"/>
      <c r="C32" s="15"/>
      <c r="D32" s="15"/>
      <c r="E32" s="15"/>
      <c r="F32" s="15"/>
      <c r="G32" s="15"/>
      <c r="H32" s="15"/>
      <c r="I32" s="15"/>
      <c r="J32" s="15"/>
      <c r="K32" s="15"/>
      <c r="L32" s="15"/>
      <c r="M32" s="15"/>
      <c r="N32" s="15"/>
      <c r="O32" s="15"/>
      <c r="P32" s="15"/>
      <c r="Q32" s="15"/>
      <c r="R32" s="15"/>
      <c r="S32" s="15"/>
      <c r="T32" s="15"/>
      <c r="U32" s="15"/>
      <c r="V32" s="16"/>
    </row>
    <row r="33" spans="2:22" ht="18" thickBot="1" x14ac:dyDescent="0.6">
      <c r="B33" s="14"/>
      <c r="C33" s="15"/>
      <c r="D33" s="15"/>
      <c r="E33" s="15"/>
      <c r="F33" s="15"/>
      <c r="G33" s="15"/>
      <c r="H33" s="15"/>
      <c r="I33" s="15"/>
      <c r="J33" s="15"/>
      <c r="K33" s="15"/>
      <c r="L33" s="15"/>
      <c r="M33" s="15"/>
      <c r="N33" s="15"/>
      <c r="O33" s="15"/>
      <c r="P33" s="15"/>
      <c r="Q33" s="15"/>
      <c r="R33" s="15"/>
      <c r="S33" s="15"/>
      <c r="T33" s="15"/>
      <c r="U33" s="15"/>
      <c r="V33" s="16"/>
    </row>
    <row r="34" spans="2:22" ht="23" thickBot="1" x14ac:dyDescent="0.6">
      <c r="B34" s="14"/>
      <c r="C34" s="15"/>
      <c r="D34" s="133" t="s">
        <v>162</v>
      </c>
      <c r="E34" s="134"/>
      <c r="F34" s="134"/>
      <c r="G34" s="134"/>
      <c r="H34" s="134"/>
      <c r="I34" s="135"/>
      <c r="J34" s="15"/>
      <c r="K34" s="15"/>
      <c r="L34" s="15"/>
      <c r="M34" s="15"/>
      <c r="N34" s="15"/>
      <c r="O34" s="15"/>
      <c r="P34" s="15"/>
      <c r="Q34" s="15"/>
      <c r="R34" s="15"/>
      <c r="S34" s="15"/>
      <c r="T34" s="15"/>
      <c r="U34" s="15"/>
      <c r="V34" s="16"/>
    </row>
    <row r="35" spans="2:22" ht="18" thickBot="1" x14ac:dyDescent="0.6">
      <c r="B35" s="14"/>
      <c r="C35" s="15"/>
      <c r="D35" s="15"/>
      <c r="E35" s="15"/>
      <c r="F35" s="15"/>
      <c r="G35" s="15"/>
      <c r="H35" s="15"/>
      <c r="I35" s="15"/>
      <c r="J35" s="15"/>
      <c r="K35" s="15"/>
      <c r="L35" s="15"/>
      <c r="M35" s="15"/>
      <c r="N35" s="15"/>
      <c r="O35" s="15"/>
      <c r="P35" s="15"/>
      <c r="Q35" s="15"/>
      <c r="R35" s="15"/>
      <c r="S35" s="15"/>
      <c r="T35" s="15"/>
      <c r="U35" s="15"/>
      <c r="V35" s="16"/>
    </row>
    <row r="36" spans="2:22" ht="23" thickBot="1" x14ac:dyDescent="0.6">
      <c r="B36" s="14"/>
      <c r="C36" s="15"/>
      <c r="D36" s="15"/>
      <c r="E36" s="45" t="s">
        <v>164</v>
      </c>
      <c r="F36" s="15"/>
      <c r="G36" s="15"/>
      <c r="H36" s="178" t="s">
        <v>217</v>
      </c>
      <c r="I36" s="48" t="s">
        <v>218</v>
      </c>
      <c r="J36" s="15"/>
      <c r="K36" s="15"/>
      <c r="L36" s="15"/>
      <c r="M36" s="15"/>
      <c r="N36" s="15"/>
      <c r="O36" s="15"/>
      <c r="P36" s="15"/>
      <c r="Q36" s="15"/>
      <c r="R36" s="15"/>
      <c r="S36" s="15"/>
      <c r="T36" s="15"/>
      <c r="U36" s="15"/>
      <c r="V36" s="16"/>
    </row>
    <row r="37" spans="2:22" ht="18" thickBot="1" x14ac:dyDescent="0.6">
      <c r="B37" s="14"/>
      <c r="C37" s="15"/>
      <c r="D37" s="15"/>
      <c r="E37" s="15"/>
      <c r="F37" s="15"/>
      <c r="G37" s="15"/>
      <c r="H37" s="15"/>
      <c r="I37" s="15"/>
      <c r="J37" s="15"/>
      <c r="K37" s="15"/>
      <c r="L37" s="15"/>
      <c r="M37" s="15"/>
      <c r="N37" s="15"/>
      <c r="O37" s="15"/>
      <c r="P37" s="15"/>
      <c r="Q37" s="15"/>
      <c r="R37" s="15"/>
      <c r="S37" s="15"/>
      <c r="T37" s="15"/>
      <c r="U37" s="15"/>
      <c r="V37" s="16"/>
    </row>
    <row r="38" spans="2:22" ht="23" thickBot="1" x14ac:dyDescent="0.6">
      <c r="B38" s="14"/>
      <c r="C38" s="15"/>
      <c r="D38" s="15"/>
      <c r="E38" s="133" t="s">
        <v>181</v>
      </c>
      <c r="F38" s="134"/>
      <c r="G38" s="134"/>
      <c r="H38" s="135"/>
      <c r="I38" s="40" t="s">
        <v>168</v>
      </c>
      <c r="J38" s="40" t="s">
        <v>178</v>
      </c>
      <c r="K38" s="40" t="s">
        <v>177</v>
      </c>
      <c r="L38" s="15"/>
      <c r="M38" s="15"/>
      <c r="N38" s="15"/>
      <c r="O38" s="15"/>
      <c r="P38" s="15"/>
      <c r="Q38" s="15"/>
      <c r="R38" s="15"/>
      <c r="S38" s="15"/>
      <c r="T38" s="15"/>
      <c r="U38" s="15"/>
      <c r="V38" s="16"/>
    </row>
    <row r="39" spans="2:22" ht="23" thickBot="1" x14ac:dyDescent="0.6">
      <c r="B39" s="14"/>
      <c r="C39" s="15"/>
      <c r="D39" s="15"/>
      <c r="E39" s="15"/>
      <c r="F39" s="45"/>
      <c r="G39" s="15"/>
      <c r="H39" s="15"/>
      <c r="I39" s="15"/>
      <c r="J39" s="15"/>
      <c r="K39" s="15"/>
      <c r="L39" s="15"/>
      <c r="M39" s="15"/>
      <c r="N39" s="15"/>
      <c r="O39" s="15"/>
      <c r="P39" s="15"/>
      <c r="Q39" s="15"/>
      <c r="R39" s="15"/>
      <c r="S39" s="15"/>
      <c r="T39" s="15"/>
      <c r="U39" s="15"/>
      <c r="V39" s="16"/>
    </row>
    <row r="40" spans="2:22" ht="23" thickBot="1" x14ac:dyDescent="0.6">
      <c r="B40" s="14"/>
      <c r="C40" s="15"/>
      <c r="D40" s="15"/>
      <c r="E40" s="15"/>
      <c r="F40" s="15"/>
      <c r="G40" s="133" t="s">
        <v>163</v>
      </c>
      <c r="H40" s="134"/>
      <c r="I40" s="134"/>
      <c r="J40" s="135"/>
      <c r="K40" s="40" t="s">
        <v>168</v>
      </c>
      <c r="L40" s="40" t="s">
        <v>65</v>
      </c>
      <c r="M40" s="40" t="s">
        <v>177</v>
      </c>
      <c r="N40" s="15"/>
      <c r="O40" s="15"/>
      <c r="P40" s="15"/>
      <c r="Q40" s="15"/>
      <c r="R40" s="15"/>
      <c r="S40" s="15"/>
      <c r="T40" s="15"/>
      <c r="U40" s="15"/>
      <c r="V40" s="16"/>
    </row>
    <row r="41" spans="2:22" ht="18" thickBot="1" x14ac:dyDescent="0.6">
      <c r="B41" s="14"/>
      <c r="C41" s="15"/>
      <c r="D41" s="15"/>
      <c r="E41" s="15"/>
      <c r="F41" s="15"/>
      <c r="G41" s="15"/>
      <c r="H41" s="15"/>
      <c r="I41" s="15"/>
      <c r="J41" s="15"/>
      <c r="K41" s="15"/>
      <c r="L41" s="15"/>
      <c r="M41" s="15"/>
      <c r="N41" s="15"/>
      <c r="O41" s="15"/>
      <c r="P41" s="15"/>
      <c r="Q41" s="15"/>
      <c r="R41" s="15"/>
      <c r="S41" s="15"/>
      <c r="T41" s="15"/>
      <c r="U41" s="15"/>
      <c r="V41" s="16"/>
    </row>
    <row r="42" spans="2:22" ht="23" thickBot="1" x14ac:dyDescent="0.6">
      <c r="B42" s="14"/>
      <c r="C42" s="15"/>
      <c r="D42" s="15"/>
      <c r="E42" s="15"/>
      <c r="F42" s="15"/>
      <c r="G42" s="133" t="s">
        <v>165</v>
      </c>
      <c r="H42" s="134"/>
      <c r="I42" s="134"/>
      <c r="J42" s="135"/>
      <c r="K42" s="40" t="s">
        <v>168</v>
      </c>
      <c r="L42" s="40" t="s">
        <v>65</v>
      </c>
      <c r="M42" s="40" t="s">
        <v>177</v>
      </c>
      <c r="N42" s="15"/>
      <c r="O42" s="15"/>
      <c r="P42" s="15"/>
      <c r="Q42" s="15"/>
      <c r="R42" s="15"/>
      <c r="S42" s="15"/>
      <c r="T42" s="15"/>
      <c r="U42" s="15"/>
      <c r="V42" s="16"/>
    </row>
    <row r="43" spans="2:22" ht="18" thickBot="1" x14ac:dyDescent="0.6">
      <c r="B43" s="14"/>
      <c r="C43" s="15"/>
      <c r="D43" s="15"/>
      <c r="E43" s="15"/>
      <c r="F43" s="15"/>
      <c r="G43" s="15"/>
      <c r="H43" s="15"/>
      <c r="I43" s="15"/>
      <c r="J43" s="15"/>
      <c r="K43" s="15"/>
      <c r="L43" s="15"/>
      <c r="M43" s="15"/>
      <c r="N43" s="15"/>
      <c r="O43" s="15"/>
      <c r="P43" s="15"/>
      <c r="Q43" s="15"/>
      <c r="R43" s="15"/>
      <c r="S43" s="15"/>
      <c r="T43" s="15"/>
      <c r="U43" s="15"/>
      <c r="V43" s="16"/>
    </row>
    <row r="44" spans="2:22" ht="23" thickBot="1" x14ac:dyDescent="0.6">
      <c r="B44" s="14"/>
      <c r="C44" s="15"/>
      <c r="D44" s="15"/>
      <c r="E44" s="15"/>
      <c r="F44" s="15"/>
      <c r="G44" s="133" t="s">
        <v>173</v>
      </c>
      <c r="H44" s="134"/>
      <c r="I44" s="134"/>
      <c r="J44" s="135"/>
      <c r="K44" s="40" t="s">
        <v>168</v>
      </c>
      <c r="L44" s="40" t="s">
        <v>65</v>
      </c>
      <c r="M44" s="40" t="s">
        <v>177</v>
      </c>
      <c r="N44" s="15"/>
      <c r="O44" s="15"/>
      <c r="P44" s="15"/>
      <c r="Q44" s="15"/>
      <c r="R44" s="15"/>
      <c r="S44" s="15"/>
      <c r="T44" s="15"/>
      <c r="U44" s="15"/>
      <c r="V44" s="16"/>
    </row>
    <row r="45" spans="2:22" ht="18" thickBot="1" x14ac:dyDescent="0.6">
      <c r="B45" s="14"/>
      <c r="C45" s="15"/>
      <c r="D45" s="15"/>
      <c r="E45" s="15"/>
      <c r="F45" s="15"/>
      <c r="G45" s="15"/>
      <c r="H45" s="15"/>
      <c r="I45" s="15"/>
      <c r="J45" s="15"/>
      <c r="K45" s="15"/>
      <c r="L45" s="15"/>
      <c r="M45" s="15"/>
      <c r="N45" s="15"/>
      <c r="O45" s="15"/>
      <c r="P45" s="15"/>
      <c r="Q45" s="15"/>
      <c r="R45" s="15"/>
      <c r="S45" s="15"/>
      <c r="T45" s="15"/>
      <c r="U45" s="15"/>
      <c r="V45" s="16"/>
    </row>
    <row r="46" spans="2:22" ht="23" thickBot="1" x14ac:dyDescent="0.6">
      <c r="B46" s="14"/>
      <c r="C46" s="15"/>
      <c r="D46" s="15"/>
      <c r="E46" s="15"/>
      <c r="F46" s="15"/>
      <c r="G46" s="133" t="s">
        <v>166</v>
      </c>
      <c r="H46" s="134"/>
      <c r="I46" s="134"/>
      <c r="J46" s="135"/>
      <c r="K46" s="40" t="s">
        <v>168</v>
      </c>
      <c r="L46" s="40" t="s">
        <v>65</v>
      </c>
      <c r="M46" s="40" t="s">
        <v>177</v>
      </c>
      <c r="N46" s="15"/>
      <c r="O46" s="15"/>
      <c r="P46" s="15"/>
      <c r="Q46" s="15"/>
      <c r="R46" s="15"/>
      <c r="S46" s="15"/>
      <c r="T46" s="15"/>
      <c r="U46" s="15"/>
      <c r="V46" s="16"/>
    </row>
    <row r="47" spans="2:22" ht="18" thickBot="1" x14ac:dyDescent="0.6">
      <c r="B47" s="14"/>
      <c r="C47" s="15"/>
      <c r="D47" s="15"/>
      <c r="E47" s="15"/>
      <c r="F47" s="15"/>
      <c r="G47" s="15"/>
      <c r="H47" s="15"/>
      <c r="I47" s="15"/>
      <c r="J47" s="15"/>
      <c r="K47" s="15"/>
      <c r="L47" s="15"/>
      <c r="M47" s="15"/>
      <c r="N47" s="15"/>
      <c r="O47" s="15"/>
      <c r="P47" s="15"/>
      <c r="Q47" s="15"/>
      <c r="R47" s="15"/>
      <c r="S47" s="15"/>
      <c r="T47" s="15"/>
      <c r="U47" s="15"/>
      <c r="V47" s="16"/>
    </row>
    <row r="48" spans="2:22" ht="23" thickBot="1" x14ac:dyDescent="0.6">
      <c r="B48" s="14"/>
      <c r="C48" s="15"/>
      <c r="D48" s="15"/>
      <c r="E48" s="133" t="s">
        <v>184</v>
      </c>
      <c r="F48" s="134"/>
      <c r="G48" s="134"/>
      <c r="H48" s="135"/>
      <c r="I48" s="40" t="s">
        <v>169</v>
      </c>
      <c r="J48" s="40" t="s">
        <v>178</v>
      </c>
      <c r="K48" s="40" t="s">
        <v>177</v>
      </c>
      <c r="L48" s="15"/>
      <c r="M48" s="15"/>
      <c r="N48" s="15"/>
      <c r="O48" s="15"/>
      <c r="P48" s="15"/>
      <c r="Q48" s="15"/>
      <c r="R48" s="15"/>
      <c r="S48" s="15"/>
      <c r="T48" s="15"/>
      <c r="U48" s="15"/>
      <c r="V48" s="16"/>
    </row>
    <row r="49" spans="2:22" ht="18" thickBot="1" x14ac:dyDescent="0.6">
      <c r="B49" s="14"/>
      <c r="C49" s="15"/>
      <c r="D49" s="15"/>
      <c r="E49" s="15"/>
      <c r="F49" s="15"/>
      <c r="G49" s="15"/>
      <c r="H49" s="15"/>
      <c r="I49" s="15"/>
      <c r="J49" s="15"/>
      <c r="K49" s="15"/>
      <c r="L49" s="15"/>
      <c r="M49" s="15"/>
      <c r="N49" s="15"/>
      <c r="O49" s="15"/>
      <c r="P49" s="15"/>
      <c r="Q49" s="15"/>
      <c r="R49" s="15"/>
      <c r="S49" s="15"/>
      <c r="T49" s="15"/>
      <c r="U49" s="15"/>
      <c r="V49" s="16"/>
    </row>
    <row r="50" spans="2:22" ht="23" thickBot="1" x14ac:dyDescent="0.6">
      <c r="B50" s="14"/>
      <c r="C50" s="15"/>
      <c r="D50" s="15"/>
      <c r="E50" s="15"/>
      <c r="F50" s="133" t="s">
        <v>182</v>
      </c>
      <c r="G50" s="134"/>
      <c r="H50" s="134"/>
      <c r="I50" s="135"/>
      <c r="J50" s="40" t="s">
        <v>169</v>
      </c>
      <c r="K50" s="40" t="s">
        <v>178</v>
      </c>
      <c r="L50" s="40" t="s">
        <v>177</v>
      </c>
      <c r="M50" s="15"/>
      <c r="N50" s="15"/>
      <c r="O50" s="15"/>
      <c r="P50" s="15"/>
      <c r="Q50" s="15"/>
      <c r="R50" s="15"/>
      <c r="S50" s="15"/>
      <c r="T50" s="15"/>
      <c r="U50" s="15"/>
      <c r="V50" s="16"/>
    </row>
    <row r="51" spans="2:22" ht="18" thickBot="1" x14ac:dyDescent="0.6">
      <c r="B51" s="14"/>
      <c r="C51" s="15"/>
      <c r="D51" s="15"/>
      <c r="E51" s="15"/>
      <c r="F51" s="15"/>
      <c r="G51" s="15"/>
      <c r="H51" s="15"/>
      <c r="I51" s="15"/>
      <c r="J51" s="15"/>
      <c r="K51" s="15"/>
      <c r="L51" s="15"/>
      <c r="M51" s="15"/>
      <c r="N51" s="15"/>
      <c r="O51" s="15"/>
      <c r="P51" s="15"/>
      <c r="Q51" s="15"/>
      <c r="R51" s="15"/>
      <c r="S51" s="15"/>
      <c r="T51" s="15"/>
      <c r="U51" s="15"/>
      <c r="V51" s="16"/>
    </row>
    <row r="52" spans="2:22" ht="23" thickBot="1" x14ac:dyDescent="0.6">
      <c r="B52" s="14"/>
      <c r="C52" s="15"/>
      <c r="D52" s="15"/>
      <c r="E52" s="15"/>
      <c r="F52" s="15"/>
      <c r="G52" s="133" t="s">
        <v>167</v>
      </c>
      <c r="H52" s="134"/>
      <c r="I52" s="134"/>
      <c r="J52" s="135"/>
      <c r="K52" s="40" t="s">
        <v>169</v>
      </c>
      <c r="L52" s="40" t="s">
        <v>65</v>
      </c>
      <c r="M52" s="40" t="s">
        <v>177</v>
      </c>
      <c r="N52" s="15"/>
      <c r="O52" s="15"/>
      <c r="P52" s="15"/>
      <c r="Q52" s="15"/>
      <c r="R52" s="15"/>
      <c r="S52" s="15"/>
      <c r="T52" s="15"/>
      <c r="U52" s="15"/>
      <c r="V52" s="16"/>
    </row>
    <row r="53" spans="2:22" ht="18" thickBot="1" x14ac:dyDescent="0.6">
      <c r="B53" s="14"/>
      <c r="C53" s="15"/>
      <c r="D53" s="15"/>
      <c r="E53" s="15"/>
      <c r="F53" s="15"/>
      <c r="G53" s="15"/>
      <c r="H53" s="15"/>
      <c r="I53" s="15"/>
      <c r="J53" s="15"/>
      <c r="K53" s="15"/>
      <c r="L53" s="15"/>
      <c r="M53" s="15"/>
      <c r="N53" s="15"/>
      <c r="O53" s="15"/>
      <c r="P53" s="15"/>
      <c r="Q53" s="15"/>
      <c r="R53" s="15"/>
      <c r="S53" s="15"/>
      <c r="T53" s="15"/>
      <c r="U53" s="15"/>
      <c r="V53" s="16"/>
    </row>
    <row r="54" spans="2:22" ht="23" thickBot="1" x14ac:dyDescent="0.6">
      <c r="B54" s="14"/>
      <c r="C54" s="15"/>
      <c r="D54" s="15"/>
      <c r="E54" s="15"/>
      <c r="F54" s="15"/>
      <c r="G54" s="133" t="s">
        <v>174</v>
      </c>
      <c r="H54" s="134"/>
      <c r="I54" s="134"/>
      <c r="J54" s="135"/>
      <c r="K54" s="40" t="s">
        <v>169</v>
      </c>
      <c r="L54" s="40" t="s">
        <v>65</v>
      </c>
      <c r="M54" s="40" t="s">
        <v>177</v>
      </c>
      <c r="N54" s="15"/>
      <c r="O54" s="15"/>
      <c r="P54" s="15"/>
      <c r="Q54" s="15"/>
      <c r="R54" s="15"/>
      <c r="S54" s="15"/>
      <c r="T54" s="15"/>
      <c r="U54" s="15"/>
      <c r="V54" s="16"/>
    </row>
    <row r="55" spans="2:22" ht="18" thickBot="1" x14ac:dyDescent="0.6">
      <c r="B55" s="14"/>
      <c r="C55" s="15"/>
      <c r="D55" s="15"/>
      <c r="E55" s="15"/>
      <c r="F55" s="15"/>
      <c r="G55" s="15"/>
      <c r="H55" s="15"/>
      <c r="I55" s="15"/>
      <c r="J55" s="15"/>
      <c r="K55" s="15"/>
      <c r="L55" s="15"/>
      <c r="M55" s="15"/>
      <c r="N55" s="15"/>
      <c r="O55" s="15"/>
      <c r="P55" s="15"/>
      <c r="Q55" s="15"/>
      <c r="R55" s="15"/>
      <c r="S55" s="15"/>
      <c r="T55" s="15"/>
      <c r="U55" s="15"/>
      <c r="V55" s="16"/>
    </row>
    <row r="56" spans="2:22" ht="23" thickBot="1" x14ac:dyDescent="0.6">
      <c r="B56" s="14"/>
      <c r="C56" s="15"/>
      <c r="D56" s="15"/>
      <c r="E56" s="15"/>
      <c r="F56" s="133" t="s">
        <v>183</v>
      </c>
      <c r="G56" s="134"/>
      <c r="H56" s="134"/>
      <c r="I56" s="135"/>
      <c r="J56" s="40" t="s">
        <v>169</v>
      </c>
      <c r="K56" s="40" t="s">
        <v>178</v>
      </c>
      <c r="L56" s="40" t="s">
        <v>177</v>
      </c>
      <c r="M56" s="15"/>
      <c r="N56" s="15"/>
      <c r="O56" s="15"/>
      <c r="P56" s="15"/>
      <c r="Q56" s="15"/>
      <c r="R56" s="15"/>
      <c r="S56" s="15"/>
      <c r="T56" s="15"/>
      <c r="U56" s="15"/>
      <c r="V56" s="16"/>
    </row>
    <row r="57" spans="2:22" ht="18" thickBot="1" x14ac:dyDescent="0.6">
      <c r="B57" s="14"/>
      <c r="C57" s="15"/>
      <c r="D57" s="15"/>
      <c r="E57" s="15"/>
      <c r="F57" s="15"/>
      <c r="G57" s="15"/>
      <c r="H57" s="15"/>
      <c r="I57" s="15"/>
      <c r="J57" s="15"/>
      <c r="K57" s="15"/>
      <c r="L57" s="15"/>
      <c r="M57" s="15"/>
      <c r="N57" s="15"/>
      <c r="O57" s="15"/>
      <c r="P57" s="15"/>
      <c r="Q57" s="15"/>
      <c r="R57" s="15"/>
      <c r="S57" s="15"/>
      <c r="T57" s="15"/>
      <c r="U57" s="15"/>
      <c r="V57" s="16"/>
    </row>
    <row r="58" spans="2:22" ht="23" thickBot="1" x14ac:dyDescent="0.6">
      <c r="B58" s="14"/>
      <c r="C58" s="15"/>
      <c r="D58" s="15"/>
      <c r="E58" s="15"/>
      <c r="F58" s="15"/>
      <c r="G58" s="133" t="s">
        <v>170</v>
      </c>
      <c r="H58" s="134"/>
      <c r="I58" s="134"/>
      <c r="J58" s="135"/>
      <c r="K58" s="40" t="s">
        <v>169</v>
      </c>
      <c r="L58" s="40" t="s">
        <v>65</v>
      </c>
      <c r="M58" s="40" t="s">
        <v>177</v>
      </c>
      <c r="N58" s="15"/>
      <c r="O58" s="15"/>
      <c r="P58" s="15"/>
      <c r="Q58" s="15"/>
      <c r="R58" s="15"/>
      <c r="S58" s="15"/>
      <c r="T58" s="15"/>
      <c r="U58" s="15"/>
      <c r="V58" s="16"/>
    </row>
    <row r="59" spans="2:22" ht="18" thickBot="1" x14ac:dyDescent="0.6">
      <c r="B59" s="14"/>
      <c r="C59" s="15"/>
      <c r="D59" s="15"/>
      <c r="E59" s="15"/>
      <c r="F59" s="15"/>
      <c r="G59" s="15"/>
      <c r="H59" s="15"/>
      <c r="I59" s="15"/>
      <c r="J59" s="15"/>
      <c r="K59" s="15"/>
      <c r="L59" s="15"/>
      <c r="M59" s="15"/>
      <c r="N59" s="15"/>
      <c r="O59" s="15"/>
      <c r="P59" s="15"/>
      <c r="Q59" s="15"/>
      <c r="R59" s="15"/>
      <c r="S59" s="15"/>
      <c r="T59" s="15"/>
      <c r="U59" s="15"/>
      <c r="V59" s="16"/>
    </row>
    <row r="60" spans="2:22" ht="23" thickBot="1" x14ac:dyDescent="0.6">
      <c r="B60" s="14"/>
      <c r="C60" s="15"/>
      <c r="D60" s="15"/>
      <c r="E60" s="15"/>
      <c r="F60" s="15"/>
      <c r="G60" s="133" t="s">
        <v>171</v>
      </c>
      <c r="H60" s="134"/>
      <c r="I60" s="134"/>
      <c r="J60" s="135"/>
      <c r="K60" s="40" t="s">
        <v>169</v>
      </c>
      <c r="L60" s="40" t="s">
        <v>65</v>
      </c>
      <c r="M60" s="40" t="s">
        <v>177</v>
      </c>
      <c r="N60" s="15"/>
      <c r="O60" s="15"/>
      <c r="P60" s="15"/>
      <c r="Q60" s="15"/>
      <c r="R60" s="15"/>
      <c r="S60" s="15"/>
      <c r="T60" s="15"/>
      <c r="U60" s="15"/>
      <c r="V60" s="16"/>
    </row>
    <row r="61" spans="2:22" x14ac:dyDescent="0.55000000000000004">
      <c r="B61" s="14"/>
      <c r="C61" s="15"/>
      <c r="D61" s="15"/>
      <c r="E61" s="15"/>
      <c r="F61" s="15"/>
      <c r="G61" s="15"/>
      <c r="H61" s="15"/>
      <c r="I61" s="15"/>
      <c r="J61" s="15"/>
      <c r="K61" s="15"/>
      <c r="L61" s="15"/>
      <c r="M61" s="15"/>
      <c r="N61" s="15"/>
      <c r="O61" s="15"/>
      <c r="P61" s="15"/>
      <c r="Q61" s="15"/>
      <c r="R61" s="15"/>
      <c r="S61" s="15"/>
      <c r="T61" s="15"/>
      <c r="U61" s="15"/>
      <c r="V61" s="16"/>
    </row>
    <row r="62" spans="2:22" ht="22.5" x14ac:dyDescent="0.55000000000000004">
      <c r="B62" s="14"/>
      <c r="C62" s="15"/>
      <c r="D62" s="15"/>
      <c r="E62" s="45" t="s">
        <v>172</v>
      </c>
      <c r="F62" s="15"/>
      <c r="G62" s="15"/>
      <c r="H62" s="15"/>
      <c r="I62" s="15"/>
      <c r="J62" s="15"/>
      <c r="K62" s="15"/>
      <c r="L62" s="15"/>
      <c r="M62" s="15"/>
      <c r="N62" s="15"/>
      <c r="O62" s="15"/>
      <c r="P62" s="15"/>
      <c r="Q62" s="15"/>
      <c r="R62" s="15"/>
      <c r="S62" s="15"/>
      <c r="T62" s="15"/>
      <c r="U62" s="15"/>
      <c r="V62" s="16"/>
    </row>
    <row r="63" spans="2:22" ht="18" thickBot="1" x14ac:dyDescent="0.6">
      <c r="B63" s="14"/>
      <c r="C63" s="15"/>
      <c r="D63" s="15"/>
      <c r="E63" s="15"/>
      <c r="F63" s="15"/>
      <c r="G63" s="15"/>
      <c r="H63" s="15"/>
      <c r="I63" s="15"/>
      <c r="J63" s="15"/>
      <c r="K63" s="15"/>
      <c r="L63" s="15"/>
      <c r="M63" s="15"/>
      <c r="N63" s="15"/>
      <c r="O63" s="15"/>
      <c r="P63" s="15"/>
      <c r="Q63" s="15"/>
      <c r="R63" s="15"/>
      <c r="S63" s="15"/>
      <c r="T63" s="15"/>
      <c r="U63" s="15"/>
      <c r="V63" s="16"/>
    </row>
    <row r="64" spans="2:22" ht="23" thickBot="1" x14ac:dyDescent="0.6">
      <c r="B64" s="14"/>
      <c r="C64" s="15"/>
      <c r="D64" s="15"/>
      <c r="E64" s="15"/>
      <c r="F64" s="133" t="s">
        <v>185</v>
      </c>
      <c r="G64" s="134"/>
      <c r="H64" s="134"/>
      <c r="I64" s="135"/>
      <c r="J64" s="40" t="s">
        <v>169</v>
      </c>
      <c r="K64" s="40" t="s">
        <v>178</v>
      </c>
      <c r="L64" s="40" t="s">
        <v>177</v>
      </c>
      <c r="M64" s="15"/>
      <c r="N64" s="15"/>
      <c r="O64" s="15"/>
      <c r="P64" s="15"/>
      <c r="Q64" s="15"/>
      <c r="R64" s="15"/>
      <c r="S64" s="15"/>
      <c r="T64" s="15"/>
      <c r="U64" s="15"/>
      <c r="V64" s="16"/>
    </row>
    <row r="65" spans="2:22" ht="18" thickBot="1" x14ac:dyDescent="0.6">
      <c r="B65" s="14"/>
      <c r="C65" s="15"/>
      <c r="D65" s="15"/>
      <c r="E65" s="15"/>
      <c r="F65" s="15"/>
      <c r="G65" s="15"/>
      <c r="H65" s="15"/>
      <c r="I65" s="15"/>
      <c r="J65" s="15"/>
      <c r="K65" s="15"/>
      <c r="L65" s="15"/>
      <c r="M65" s="15"/>
      <c r="N65" s="15"/>
      <c r="O65" s="15"/>
      <c r="P65" s="15"/>
      <c r="Q65" s="15"/>
      <c r="R65" s="15"/>
      <c r="S65" s="15"/>
      <c r="T65" s="15"/>
      <c r="U65" s="15"/>
      <c r="V65" s="16"/>
    </row>
    <row r="66" spans="2:22" ht="23" thickBot="1" x14ac:dyDescent="0.6">
      <c r="B66" s="14"/>
      <c r="C66" s="15"/>
      <c r="D66" s="15"/>
      <c r="E66" s="15"/>
      <c r="F66" s="15"/>
      <c r="G66" s="133" t="s">
        <v>72</v>
      </c>
      <c r="H66" s="134"/>
      <c r="I66" s="134"/>
      <c r="J66" s="135"/>
      <c r="K66" s="40" t="s">
        <v>169</v>
      </c>
      <c r="L66" s="40" t="s">
        <v>178</v>
      </c>
      <c r="M66" s="40" t="s">
        <v>177</v>
      </c>
      <c r="N66" s="15"/>
      <c r="O66" s="15"/>
      <c r="P66" s="15"/>
      <c r="Q66" s="15"/>
      <c r="R66" s="15"/>
      <c r="S66" s="15"/>
      <c r="T66" s="15"/>
      <c r="U66" s="15"/>
      <c r="V66" s="16"/>
    </row>
    <row r="67" spans="2:22" ht="18" thickBot="1" x14ac:dyDescent="0.6">
      <c r="B67" s="14"/>
      <c r="C67" s="15"/>
      <c r="D67" s="15"/>
      <c r="E67" s="15"/>
      <c r="F67" s="15"/>
      <c r="G67" s="15"/>
      <c r="H67" s="15"/>
      <c r="I67" s="15"/>
      <c r="J67" s="15"/>
      <c r="K67" s="15"/>
      <c r="L67" s="15"/>
      <c r="M67" s="15"/>
      <c r="N67" s="15"/>
      <c r="O67" s="15"/>
      <c r="P67" s="15"/>
      <c r="Q67" s="15"/>
      <c r="R67" s="15"/>
      <c r="S67" s="15"/>
      <c r="T67" s="15"/>
      <c r="U67" s="15"/>
      <c r="V67" s="16"/>
    </row>
    <row r="68" spans="2:22" ht="23" thickBot="1" x14ac:dyDescent="0.6">
      <c r="B68" s="14"/>
      <c r="C68" s="15"/>
      <c r="D68" s="15"/>
      <c r="E68" s="15"/>
      <c r="F68" s="15"/>
      <c r="G68" s="15"/>
      <c r="H68" s="133" t="s">
        <v>188</v>
      </c>
      <c r="I68" s="134"/>
      <c r="J68" s="134"/>
      <c r="K68" s="135"/>
      <c r="L68" s="40" t="s">
        <v>169</v>
      </c>
      <c r="M68" s="40" t="s">
        <v>178</v>
      </c>
      <c r="N68" s="40" t="s">
        <v>177</v>
      </c>
      <c r="O68" s="15"/>
      <c r="P68" s="15"/>
      <c r="Q68" s="15"/>
      <c r="R68" s="15"/>
      <c r="S68" s="15"/>
      <c r="T68" s="15"/>
      <c r="U68" s="15"/>
      <c r="V68" s="16"/>
    </row>
    <row r="69" spans="2:22" ht="18" thickBot="1" x14ac:dyDescent="0.6">
      <c r="B69" s="14"/>
      <c r="C69" s="15"/>
      <c r="D69" s="15"/>
      <c r="E69" s="15"/>
      <c r="F69" s="15"/>
      <c r="G69" s="15"/>
      <c r="H69" s="15"/>
      <c r="I69" s="15"/>
      <c r="J69" s="15"/>
      <c r="K69" s="15"/>
      <c r="L69" s="15"/>
      <c r="M69" s="15"/>
      <c r="N69" s="15"/>
      <c r="O69" s="15"/>
      <c r="P69" s="15"/>
      <c r="Q69" s="15"/>
      <c r="R69" s="15"/>
      <c r="S69" s="15"/>
      <c r="T69" s="15"/>
      <c r="U69" s="15"/>
      <c r="V69" s="16"/>
    </row>
    <row r="70" spans="2:22" ht="23" thickBot="1" x14ac:dyDescent="0.6">
      <c r="B70" s="14"/>
      <c r="C70" s="15"/>
      <c r="D70" s="15"/>
      <c r="E70" s="15"/>
      <c r="F70" s="15"/>
      <c r="G70" s="15"/>
      <c r="H70" s="15"/>
      <c r="I70" s="133" t="s">
        <v>25</v>
      </c>
      <c r="J70" s="134"/>
      <c r="K70" s="134"/>
      <c r="L70" s="135"/>
      <c r="M70" s="40" t="s">
        <v>169</v>
      </c>
      <c r="N70" s="40" t="s">
        <v>178</v>
      </c>
      <c r="O70" s="40" t="s">
        <v>177</v>
      </c>
      <c r="P70" s="15"/>
      <c r="Q70" s="15"/>
      <c r="R70" s="15"/>
      <c r="S70" s="15"/>
      <c r="T70" s="15"/>
      <c r="U70" s="15"/>
      <c r="V70" s="16"/>
    </row>
    <row r="71" spans="2:22" ht="18" thickBot="1" x14ac:dyDescent="0.6">
      <c r="B71" s="14"/>
      <c r="C71" s="15"/>
      <c r="D71" s="15"/>
      <c r="E71" s="15"/>
      <c r="F71" s="15"/>
      <c r="G71" s="15"/>
      <c r="H71" s="15"/>
      <c r="I71" s="15"/>
      <c r="J71" s="15"/>
      <c r="K71" s="15"/>
      <c r="L71" s="15"/>
      <c r="M71" s="15"/>
      <c r="N71" s="15"/>
      <c r="O71" s="15"/>
      <c r="P71" s="15"/>
      <c r="Q71" s="15"/>
      <c r="R71" s="15"/>
      <c r="S71" s="15"/>
      <c r="T71" s="15"/>
      <c r="U71" s="15"/>
      <c r="V71" s="16"/>
    </row>
    <row r="72" spans="2:22" ht="23" thickBot="1" x14ac:dyDescent="0.6">
      <c r="B72" s="14"/>
      <c r="C72" s="15"/>
      <c r="D72" s="15"/>
      <c r="E72" s="15"/>
      <c r="F72" s="15"/>
      <c r="G72" s="15"/>
      <c r="H72" s="15"/>
      <c r="I72" s="15"/>
      <c r="J72" s="133" t="s">
        <v>186</v>
      </c>
      <c r="K72" s="134"/>
      <c r="L72" s="134"/>
      <c r="M72" s="135"/>
      <c r="N72" s="40" t="s">
        <v>169</v>
      </c>
      <c r="O72" s="40" t="s">
        <v>65</v>
      </c>
      <c r="P72" s="40" t="s">
        <v>177</v>
      </c>
      <c r="Q72" s="15"/>
      <c r="R72" s="15"/>
      <c r="S72" s="15"/>
      <c r="T72" s="15"/>
      <c r="U72" s="15"/>
      <c r="V72" s="16"/>
    </row>
    <row r="73" spans="2:22" ht="18" thickBot="1" x14ac:dyDescent="0.6">
      <c r="B73" s="14"/>
      <c r="C73" s="15"/>
      <c r="D73" s="15"/>
      <c r="E73" s="15"/>
      <c r="F73" s="15"/>
      <c r="G73" s="15"/>
      <c r="H73" s="15"/>
      <c r="I73" s="15"/>
      <c r="J73" s="15"/>
      <c r="K73" s="15"/>
      <c r="L73" s="15"/>
      <c r="M73" s="15"/>
      <c r="N73" s="15"/>
      <c r="O73" s="15"/>
      <c r="P73" s="15"/>
      <c r="Q73" s="15"/>
      <c r="R73" s="15"/>
      <c r="S73" s="15"/>
      <c r="T73" s="15"/>
      <c r="U73" s="15"/>
      <c r="V73" s="16"/>
    </row>
    <row r="74" spans="2:22" ht="23" thickBot="1" x14ac:dyDescent="0.6">
      <c r="B74" s="14"/>
      <c r="C74" s="15"/>
      <c r="D74" s="15"/>
      <c r="E74" s="15"/>
      <c r="F74" s="15"/>
      <c r="G74" s="15"/>
      <c r="H74" s="15"/>
      <c r="I74" s="15"/>
      <c r="J74" s="133" t="s">
        <v>175</v>
      </c>
      <c r="K74" s="134"/>
      <c r="L74" s="134"/>
      <c r="M74" s="135"/>
      <c r="N74" s="40" t="s">
        <v>169</v>
      </c>
      <c r="O74" s="40" t="s">
        <v>65</v>
      </c>
      <c r="P74" s="40" t="s">
        <v>177</v>
      </c>
      <c r="Q74" s="15"/>
      <c r="R74" s="15"/>
      <c r="S74" s="15"/>
      <c r="T74" s="15"/>
      <c r="U74" s="15"/>
      <c r="V74" s="16"/>
    </row>
    <row r="75" spans="2:22" ht="18" thickBot="1" x14ac:dyDescent="0.6">
      <c r="B75" s="14"/>
      <c r="C75" s="15"/>
      <c r="D75" s="15"/>
      <c r="E75" s="15"/>
      <c r="F75" s="15"/>
      <c r="G75" s="15"/>
      <c r="H75" s="15"/>
      <c r="I75" s="15"/>
      <c r="J75" s="15"/>
      <c r="K75" s="15"/>
      <c r="L75" s="15"/>
      <c r="M75" s="15"/>
      <c r="N75" s="15"/>
      <c r="O75" s="15"/>
      <c r="P75" s="15"/>
      <c r="Q75" s="15"/>
      <c r="R75" s="15"/>
      <c r="S75" s="15"/>
      <c r="T75" s="15"/>
      <c r="U75" s="15"/>
      <c r="V75" s="16"/>
    </row>
    <row r="76" spans="2:22" ht="23" thickBot="1" x14ac:dyDescent="0.6">
      <c r="B76" s="14"/>
      <c r="C76" s="15"/>
      <c r="D76" s="15"/>
      <c r="E76" s="15"/>
      <c r="F76" s="15"/>
      <c r="G76" s="15"/>
      <c r="H76" s="15"/>
      <c r="I76" s="133" t="s">
        <v>176</v>
      </c>
      <c r="J76" s="134"/>
      <c r="K76" s="134"/>
      <c r="L76" s="135"/>
      <c r="M76" s="40" t="s">
        <v>168</v>
      </c>
      <c r="N76" s="40" t="s">
        <v>178</v>
      </c>
      <c r="O76" s="40" t="s">
        <v>177</v>
      </c>
      <c r="P76" s="15"/>
      <c r="Q76" s="15"/>
      <c r="R76" s="15"/>
      <c r="S76" s="15"/>
      <c r="T76" s="15"/>
      <c r="U76" s="15"/>
      <c r="V76" s="16"/>
    </row>
    <row r="77" spans="2:22" ht="18" thickBot="1" x14ac:dyDescent="0.6">
      <c r="B77" s="14"/>
      <c r="C77" s="15"/>
      <c r="D77" s="15"/>
      <c r="E77" s="15"/>
      <c r="F77" s="15"/>
      <c r="G77" s="15"/>
      <c r="H77" s="15"/>
      <c r="I77" s="15"/>
      <c r="J77" s="15"/>
      <c r="K77" s="15"/>
      <c r="L77" s="15"/>
      <c r="M77" s="15"/>
      <c r="N77" s="15"/>
      <c r="O77" s="15"/>
      <c r="P77" s="15"/>
      <c r="Q77" s="15"/>
      <c r="R77" s="15"/>
      <c r="S77" s="15"/>
      <c r="T77" s="15"/>
      <c r="U77" s="15"/>
      <c r="V77" s="16"/>
    </row>
    <row r="78" spans="2:22" ht="23" thickBot="1" x14ac:dyDescent="0.6">
      <c r="B78" s="14"/>
      <c r="C78" s="15"/>
      <c r="D78" s="15"/>
      <c r="E78" s="15"/>
      <c r="F78" s="15"/>
      <c r="G78" s="15"/>
      <c r="H78" s="15"/>
      <c r="I78" s="15"/>
      <c r="J78" s="133" t="s">
        <v>179</v>
      </c>
      <c r="K78" s="134"/>
      <c r="L78" s="134"/>
      <c r="M78" s="135"/>
      <c r="N78" s="40" t="s">
        <v>168</v>
      </c>
      <c r="O78" s="40" t="s">
        <v>65</v>
      </c>
      <c r="P78" s="40" t="s">
        <v>177</v>
      </c>
      <c r="Q78" s="15"/>
      <c r="R78" s="15"/>
      <c r="S78" s="15"/>
      <c r="T78" s="15"/>
      <c r="U78" s="15"/>
      <c r="V78" s="16"/>
    </row>
    <row r="79" spans="2:22" ht="18" thickBot="1" x14ac:dyDescent="0.6">
      <c r="B79" s="14"/>
      <c r="C79" s="15"/>
      <c r="D79" s="15"/>
      <c r="E79" s="15"/>
      <c r="F79" s="15"/>
      <c r="G79" s="15"/>
      <c r="H79" s="15"/>
      <c r="I79" s="15"/>
      <c r="J79" s="15"/>
      <c r="K79" s="15"/>
      <c r="L79" s="15"/>
      <c r="M79" s="15"/>
      <c r="N79" s="15"/>
      <c r="O79" s="15"/>
      <c r="P79" s="15"/>
      <c r="Q79" s="15"/>
      <c r="R79" s="15"/>
      <c r="S79" s="15"/>
      <c r="T79" s="15"/>
      <c r="U79" s="15"/>
      <c r="V79" s="16"/>
    </row>
    <row r="80" spans="2:22" ht="23" thickBot="1" x14ac:dyDescent="0.6">
      <c r="B80" s="14"/>
      <c r="C80" s="15"/>
      <c r="D80" s="15"/>
      <c r="E80" s="15"/>
      <c r="F80" s="15"/>
      <c r="G80" s="15"/>
      <c r="H80" s="15"/>
      <c r="I80" s="15"/>
      <c r="J80" s="133" t="s">
        <v>117</v>
      </c>
      <c r="K80" s="134"/>
      <c r="L80" s="134"/>
      <c r="M80" s="135"/>
      <c r="N80" s="40" t="s">
        <v>168</v>
      </c>
      <c r="O80" s="40" t="s">
        <v>65</v>
      </c>
      <c r="P80" s="40" t="s">
        <v>177</v>
      </c>
      <c r="Q80" s="15"/>
      <c r="R80" s="15"/>
      <c r="S80" s="15"/>
      <c r="T80" s="15"/>
      <c r="U80" s="15"/>
      <c r="V80" s="16"/>
    </row>
    <row r="81" spans="2:22" ht="18" thickBot="1" x14ac:dyDescent="0.6">
      <c r="B81" s="14"/>
      <c r="C81" s="15"/>
      <c r="D81" s="15"/>
      <c r="E81" s="15"/>
      <c r="F81" s="15"/>
      <c r="G81" s="15"/>
      <c r="H81" s="15"/>
      <c r="I81" s="15"/>
      <c r="J81" s="15"/>
      <c r="K81" s="15"/>
      <c r="L81" s="15"/>
      <c r="M81" s="15"/>
      <c r="N81" s="15"/>
      <c r="O81" s="15"/>
      <c r="P81" s="15"/>
      <c r="Q81" s="15"/>
      <c r="R81" s="15"/>
      <c r="S81" s="15"/>
      <c r="T81" s="15"/>
      <c r="U81" s="15"/>
      <c r="V81" s="16"/>
    </row>
    <row r="82" spans="2:22" ht="23" thickBot="1" x14ac:dyDescent="0.6">
      <c r="B82" s="14"/>
      <c r="C82" s="15"/>
      <c r="D82" s="15"/>
      <c r="E82" s="15"/>
      <c r="F82" s="15"/>
      <c r="G82" s="15"/>
      <c r="H82" s="15"/>
      <c r="I82" s="15"/>
      <c r="J82" s="133" t="s">
        <v>180</v>
      </c>
      <c r="K82" s="134"/>
      <c r="L82" s="134"/>
      <c r="M82" s="135"/>
      <c r="N82" s="40" t="s">
        <v>169</v>
      </c>
      <c r="O82" s="40" t="s">
        <v>65</v>
      </c>
      <c r="P82" s="40" t="s">
        <v>177</v>
      </c>
      <c r="Q82" s="15"/>
      <c r="R82" s="15"/>
      <c r="S82" s="15"/>
      <c r="T82" s="15"/>
      <c r="U82" s="15"/>
      <c r="V82" s="16"/>
    </row>
    <row r="83" spans="2:22" ht="18" thickBot="1" x14ac:dyDescent="0.6">
      <c r="B83" s="14"/>
      <c r="C83" s="15"/>
      <c r="D83" s="15"/>
      <c r="E83" s="15"/>
      <c r="F83" s="15"/>
      <c r="G83" s="15"/>
      <c r="H83" s="15"/>
      <c r="I83" s="15"/>
      <c r="J83" s="15"/>
      <c r="K83" s="15"/>
      <c r="L83" s="15"/>
      <c r="M83" s="15"/>
      <c r="N83" s="15"/>
      <c r="O83" s="15"/>
      <c r="P83" s="15"/>
      <c r="Q83" s="15"/>
      <c r="R83" s="15"/>
      <c r="S83" s="15"/>
      <c r="T83" s="15"/>
      <c r="U83" s="15"/>
      <c r="V83" s="16"/>
    </row>
    <row r="84" spans="2:22" ht="23" thickBot="1" x14ac:dyDescent="0.6">
      <c r="B84" s="14"/>
      <c r="C84" s="15"/>
      <c r="D84" s="15"/>
      <c r="E84" s="15"/>
      <c r="F84" s="15"/>
      <c r="G84" s="15"/>
      <c r="H84" s="133" t="s">
        <v>187</v>
      </c>
      <c r="I84" s="134"/>
      <c r="J84" s="134"/>
      <c r="K84" s="135"/>
      <c r="L84" s="40" t="s">
        <v>168</v>
      </c>
      <c r="M84" s="40" t="s">
        <v>178</v>
      </c>
      <c r="N84" s="40" t="s">
        <v>177</v>
      </c>
      <c r="O84" s="15"/>
      <c r="P84" s="15"/>
      <c r="Q84" s="15"/>
      <c r="R84" s="15"/>
      <c r="S84" s="15"/>
      <c r="T84" s="15"/>
      <c r="U84" s="15"/>
      <c r="V84" s="16"/>
    </row>
    <row r="85" spans="2:22" ht="18" thickBot="1" x14ac:dyDescent="0.6">
      <c r="B85" s="14"/>
      <c r="C85" s="15"/>
      <c r="D85" s="15"/>
      <c r="E85" s="15"/>
      <c r="F85" s="15"/>
      <c r="G85" s="15"/>
      <c r="H85" s="15"/>
      <c r="I85" s="15"/>
      <c r="J85" s="15"/>
      <c r="K85" s="15"/>
      <c r="L85" s="15"/>
      <c r="M85" s="15"/>
      <c r="N85" s="15"/>
      <c r="O85" s="15"/>
      <c r="P85" s="15"/>
      <c r="Q85" s="15"/>
      <c r="R85" s="15"/>
      <c r="S85" s="15"/>
      <c r="T85" s="15"/>
      <c r="U85" s="15"/>
      <c r="V85" s="16"/>
    </row>
    <row r="86" spans="2:22" ht="23" thickBot="1" x14ac:dyDescent="0.6">
      <c r="B86" s="14"/>
      <c r="C86" s="15"/>
      <c r="D86" s="15"/>
      <c r="E86" s="15"/>
      <c r="F86" s="15"/>
      <c r="G86" s="15"/>
      <c r="H86" s="15"/>
      <c r="I86" s="133" t="s">
        <v>68</v>
      </c>
      <c r="J86" s="134"/>
      <c r="K86" s="134"/>
      <c r="L86" s="135"/>
      <c r="M86" s="40" t="s">
        <v>168</v>
      </c>
      <c r="N86" s="40" t="s">
        <v>65</v>
      </c>
      <c r="O86" s="40" t="s">
        <v>177</v>
      </c>
      <c r="P86" s="15"/>
      <c r="Q86" s="15"/>
      <c r="R86" s="15"/>
      <c r="S86" s="15"/>
      <c r="T86" s="15"/>
      <c r="U86" s="15"/>
      <c r="V86" s="16"/>
    </row>
    <row r="87" spans="2:22" ht="18" thickBot="1" x14ac:dyDescent="0.6">
      <c r="B87" s="14"/>
      <c r="C87" s="15"/>
      <c r="D87" s="15"/>
      <c r="E87" s="15"/>
      <c r="F87" s="15"/>
      <c r="G87" s="15"/>
      <c r="H87" s="15"/>
      <c r="I87" s="15"/>
      <c r="J87" s="15"/>
      <c r="K87" s="15"/>
      <c r="L87" s="15"/>
      <c r="M87" s="15"/>
      <c r="N87" s="15"/>
      <c r="O87" s="15"/>
      <c r="P87" s="15"/>
      <c r="Q87" s="15"/>
      <c r="R87" s="15"/>
      <c r="S87" s="15"/>
      <c r="T87" s="15"/>
      <c r="U87" s="15"/>
      <c r="V87" s="16"/>
    </row>
    <row r="88" spans="2:22" ht="23" thickBot="1" x14ac:dyDescent="0.6">
      <c r="B88" s="14"/>
      <c r="C88" s="15"/>
      <c r="D88" s="15"/>
      <c r="E88" s="15"/>
      <c r="F88" s="15"/>
      <c r="G88" s="15"/>
      <c r="H88" s="133" t="s">
        <v>189</v>
      </c>
      <c r="I88" s="134"/>
      <c r="J88" s="134"/>
      <c r="K88" s="135"/>
      <c r="L88" s="40" t="s">
        <v>168</v>
      </c>
      <c r="M88" s="40" t="s">
        <v>178</v>
      </c>
      <c r="N88" s="40" t="s">
        <v>177</v>
      </c>
      <c r="O88" s="15"/>
      <c r="P88" s="15"/>
      <c r="Q88" s="15"/>
      <c r="R88" s="15"/>
      <c r="S88" s="15"/>
      <c r="T88" s="15"/>
      <c r="U88" s="15"/>
      <c r="V88" s="16"/>
    </row>
    <row r="89" spans="2:22" ht="18" thickBot="1" x14ac:dyDescent="0.6">
      <c r="B89" s="14"/>
      <c r="C89" s="15"/>
      <c r="D89" s="15"/>
      <c r="E89" s="15"/>
      <c r="F89" s="15"/>
      <c r="G89" s="15"/>
      <c r="H89" s="15"/>
      <c r="I89" s="15"/>
      <c r="J89" s="15"/>
      <c r="K89" s="15"/>
      <c r="L89" s="15"/>
      <c r="M89" s="15"/>
      <c r="N89" s="15"/>
      <c r="O89" s="15"/>
      <c r="P89" s="15"/>
      <c r="Q89" s="15"/>
      <c r="R89" s="15"/>
      <c r="S89" s="15"/>
      <c r="T89" s="15"/>
      <c r="U89" s="15"/>
      <c r="V89" s="16"/>
    </row>
    <row r="90" spans="2:22" ht="23" thickBot="1" x14ac:dyDescent="0.6">
      <c r="B90" s="14"/>
      <c r="C90" s="15"/>
      <c r="D90" s="15"/>
      <c r="E90" s="15"/>
      <c r="F90" s="15"/>
      <c r="G90" s="15"/>
      <c r="H90" s="15"/>
      <c r="I90" s="133" t="s">
        <v>64</v>
      </c>
      <c r="J90" s="134"/>
      <c r="K90" s="134"/>
      <c r="L90" s="135"/>
      <c r="M90" s="40" t="s">
        <v>168</v>
      </c>
      <c r="N90" s="40" t="s">
        <v>65</v>
      </c>
      <c r="O90" s="40" t="s">
        <v>177</v>
      </c>
      <c r="P90" s="15"/>
      <c r="Q90" s="15"/>
      <c r="R90" s="15"/>
      <c r="S90" s="15"/>
      <c r="T90" s="15"/>
      <c r="U90" s="15"/>
      <c r="V90" s="16"/>
    </row>
    <row r="91" spans="2:22" ht="18" thickBot="1" x14ac:dyDescent="0.6">
      <c r="B91" s="14"/>
      <c r="C91" s="15"/>
      <c r="D91" s="15"/>
      <c r="E91" s="15"/>
      <c r="F91" s="15"/>
      <c r="G91" s="15"/>
      <c r="H91" s="15"/>
      <c r="I91" s="15"/>
      <c r="J91" s="15"/>
      <c r="K91" s="15"/>
      <c r="L91" s="15"/>
      <c r="M91" s="15"/>
      <c r="N91" s="15"/>
      <c r="O91" s="15"/>
      <c r="P91" s="15"/>
      <c r="Q91" s="15"/>
      <c r="R91" s="15"/>
      <c r="S91" s="15"/>
      <c r="T91" s="15"/>
      <c r="U91" s="15"/>
      <c r="V91" s="16"/>
    </row>
    <row r="92" spans="2:22" ht="23" thickBot="1" x14ac:dyDescent="0.6">
      <c r="B92" s="14"/>
      <c r="C92" s="15"/>
      <c r="D92" s="15"/>
      <c r="E92" s="15"/>
      <c r="F92" s="15"/>
      <c r="G92" s="15"/>
      <c r="H92" s="15"/>
      <c r="I92" s="133" t="s">
        <v>79</v>
      </c>
      <c r="J92" s="134"/>
      <c r="K92" s="134"/>
      <c r="L92" s="135"/>
      <c r="M92" s="40" t="s">
        <v>168</v>
      </c>
      <c r="N92" s="40" t="s">
        <v>65</v>
      </c>
      <c r="O92" s="40" t="s">
        <v>177</v>
      </c>
      <c r="P92" s="15"/>
      <c r="Q92" s="15"/>
      <c r="R92" s="15"/>
      <c r="S92" s="15"/>
      <c r="T92" s="15"/>
      <c r="U92" s="15"/>
      <c r="V92" s="16"/>
    </row>
    <row r="93" spans="2:22" x14ac:dyDescent="0.55000000000000004">
      <c r="B93" s="14"/>
      <c r="C93" s="15"/>
      <c r="D93" s="15"/>
      <c r="E93" s="15"/>
      <c r="F93" s="15"/>
      <c r="G93" s="15"/>
      <c r="H93" s="15"/>
      <c r="I93" s="15"/>
      <c r="J93" s="15"/>
      <c r="K93" s="15"/>
      <c r="L93" s="15"/>
      <c r="M93" s="15"/>
      <c r="N93" s="15"/>
      <c r="O93" s="15"/>
      <c r="P93" s="15"/>
      <c r="Q93" s="15"/>
      <c r="R93" s="15"/>
      <c r="S93" s="15"/>
      <c r="T93" s="15"/>
      <c r="U93" s="15"/>
      <c r="V93" s="16"/>
    </row>
    <row r="94" spans="2:22" x14ac:dyDescent="0.55000000000000004">
      <c r="B94" s="14"/>
      <c r="C94" s="15"/>
      <c r="D94" s="15"/>
      <c r="E94" s="15"/>
      <c r="F94" s="15"/>
      <c r="G94" s="15"/>
      <c r="H94" s="15"/>
      <c r="I94" s="15"/>
      <c r="J94" s="15"/>
      <c r="K94" s="15"/>
      <c r="L94" s="15"/>
      <c r="M94" s="15"/>
      <c r="N94" s="15"/>
      <c r="O94" s="15"/>
      <c r="P94" s="15"/>
      <c r="Q94" s="15"/>
      <c r="R94" s="15"/>
      <c r="S94" s="15"/>
      <c r="T94" s="15"/>
      <c r="U94" s="15"/>
      <c r="V94" s="16"/>
    </row>
    <row r="95" spans="2:22" ht="22.5" x14ac:dyDescent="0.55000000000000004">
      <c r="B95" s="14"/>
      <c r="C95" s="15"/>
      <c r="D95" s="15"/>
      <c r="E95" s="45" t="s">
        <v>190</v>
      </c>
      <c r="F95" s="15"/>
      <c r="G95" s="15"/>
      <c r="H95" s="15"/>
      <c r="I95" s="15"/>
      <c r="J95" s="15"/>
      <c r="K95" s="15"/>
      <c r="L95" s="15"/>
      <c r="M95" s="15"/>
      <c r="N95" s="15"/>
      <c r="O95" s="15"/>
      <c r="P95" s="15"/>
      <c r="Q95" s="15"/>
      <c r="R95" s="15"/>
      <c r="S95" s="15"/>
      <c r="T95" s="15"/>
      <c r="U95" s="15"/>
      <c r="V95" s="16"/>
    </row>
    <row r="96" spans="2:22" ht="18" thickBot="1" x14ac:dyDescent="0.6">
      <c r="B96" s="14"/>
      <c r="C96" s="15"/>
      <c r="D96" s="15"/>
      <c r="E96" s="15"/>
      <c r="F96" s="15"/>
      <c r="G96" s="15"/>
      <c r="H96" s="15"/>
      <c r="I96" s="15"/>
      <c r="J96" s="15"/>
      <c r="K96" s="15"/>
      <c r="L96" s="15"/>
      <c r="M96" s="15"/>
      <c r="N96" s="15"/>
      <c r="O96" s="15"/>
      <c r="P96" s="15"/>
      <c r="Q96" s="15"/>
      <c r="R96" s="15"/>
      <c r="S96" s="15"/>
      <c r="T96" s="15"/>
      <c r="U96" s="15"/>
      <c r="V96" s="16"/>
    </row>
    <row r="97" spans="2:22" ht="23" thickBot="1" x14ac:dyDescent="0.6">
      <c r="B97" s="14"/>
      <c r="C97" s="15"/>
      <c r="D97" s="15"/>
      <c r="E97" s="15"/>
      <c r="F97" s="15"/>
      <c r="G97" s="133" t="s">
        <v>203</v>
      </c>
      <c r="H97" s="134"/>
      <c r="I97" s="134"/>
      <c r="J97" s="135"/>
      <c r="K97" s="40" t="s">
        <v>169</v>
      </c>
      <c r="L97" s="40" t="s">
        <v>178</v>
      </c>
      <c r="M97" s="40" t="s">
        <v>177</v>
      </c>
      <c r="N97" s="15"/>
      <c r="O97" s="15"/>
      <c r="P97" s="15"/>
      <c r="Q97" s="15"/>
      <c r="R97" s="15"/>
      <c r="S97" s="15"/>
      <c r="T97" s="15"/>
      <c r="U97" s="15"/>
      <c r="V97" s="16"/>
    </row>
    <row r="98" spans="2:22" ht="18" thickBot="1" x14ac:dyDescent="0.6">
      <c r="B98" s="14"/>
      <c r="C98" s="15"/>
      <c r="D98" s="15"/>
      <c r="E98" s="15"/>
      <c r="F98" s="15"/>
      <c r="G98" s="15"/>
      <c r="H98" s="15"/>
      <c r="I98" s="15"/>
      <c r="J98" s="15"/>
      <c r="K98" s="15"/>
      <c r="L98" s="15"/>
      <c r="M98" s="15"/>
      <c r="N98" s="15"/>
      <c r="O98" s="15"/>
      <c r="P98" s="15"/>
      <c r="Q98" s="15"/>
      <c r="R98" s="15"/>
      <c r="S98" s="15"/>
      <c r="T98" s="15"/>
      <c r="U98" s="15"/>
      <c r="V98" s="16"/>
    </row>
    <row r="99" spans="2:22" ht="23" thickBot="1" x14ac:dyDescent="0.6">
      <c r="B99" s="14"/>
      <c r="C99" s="15"/>
      <c r="D99" s="15"/>
      <c r="E99" s="15"/>
      <c r="F99" s="15"/>
      <c r="G99" s="15"/>
      <c r="H99" s="133" t="s">
        <v>201</v>
      </c>
      <c r="I99" s="134"/>
      <c r="J99" s="134"/>
      <c r="K99" s="135"/>
      <c r="L99" s="40" t="s">
        <v>169</v>
      </c>
      <c r="M99" s="40" t="s">
        <v>178</v>
      </c>
      <c r="N99" s="40" t="s">
        <v>177</v>
      </c>
      <c r="O99" s="15"/>
      <c r="P99" s="15"/>
      <c r="Q99" s="15"/>
      <c r="R99" s="15"/>
      <c r="S99" s="15"/>
      <c r="T99" s="15"/>
      <c r="U99" s="15"/>
      <c r="V99" s="16"/>
    </row>
    <row r="100" spans="2:22" ht="18" thickBot="1" x14ac:dyDescent="0.6">
      <c r="B100" s="14"/>
      <c r="C100" s="15"/>
      <c r="D100" s="15"/>
      <c r="E100" s="15"/>
      <c r="F100" s="15"/>
      <c r="G100" s="15"/>
      <c r="H100" s="15"/>
      <c r="I100" s="15"/>
      <c r="J100" s="15"/>
      <c r="K100" s="15"/>
      <c r="L100" s="15"/>
      <c r="M100" s="15"/>
      <c r="N100" s="15"/>
      <c r="O100" s="15"/>
      <c r="P100" s="15"/>
      <c r="Q100" s="15"/>
      <c r="R100" s="15"/>
      <c r="S100" s="15"/>
      <c r="T100" s="15"/>
      <c r="U100" s="15"/>
      <c r="V100" s="16"/>
    </row>
    <row r="101" spans="2:22" ht="23" thickBot="1" x14ac:dyDescent="0.6">
      <c r="B101" s="14"/>
      <c r="C101" s="15"/>
      <c r="D101" s="15"/>
      <c r="E101" s="15"/>
      <c r="F101" s="15"/>
      <c r="G101" s="15"/>
      <c r="H101" s="15"/>
      <c r="I101" s="133" t="s">
        <v>197</v>
      </c>
      <c r="J101" s="134"/>
      <c r="K101" s="134"/>
      <c r="L101" s="135"/>
      <c r="M101" s="40" t="s">
        <v>169</v>
      </c>
      <c r="N101" s="40" t="s">
        <v>178</v>
      </c>
      <c r="O101" s="40" t="s">
        <v>177</v>
      </c>
      <c r="P101" s="15"/>
      <c r="Q101" s="15"/>
      <c r="R101" s="15"/>
      <c r="S101" s="15"/>
      <c r="T101" s="15"/>
      <c r="U101" s="15"/>
      <c r="V101" s="16"/>
    </row>
    <row r="102" spans="2:22" ht="18" thickBot="1" x14ac:dyDescent="0.6">
      <c r="B102" s="14"/>
      <c r="C102" s="15"/>
      <c r="D102" s="15"/>
      <c r="E102" s="15"/>
      <c r="F102" s="15"/>
      <c r="G102" s="15"/>
      <c r="H102" s="15"/>
      <c r="I102" s="15"/>
      <c r="J102" s="15"/>
      <c r="K102" s="15"/>
      <c r="L102" s="15"/>
      <c r="M102" s="15"/>
      <c r="N102" s="15"/>
      <c r="O102" s="15"/>
      <c r="P102" s="15"/>
      <c r="Q102" s="15"/>
      <c r="R102" s="15"/>
      <c r="S102" s="15"/>
      <c r="T102" s="15"/>
      <c r="U102" s="15"/>
      <c r="V102" s="16"/>
    </row>
    <row r="103" spans="2:22" ht="23" thickBot="1" x14ac:dyDescent="0.6">
      <c r="B103" s="14"/>
      <c r="C103" s="15"/>
      <c r="D103" s="15"/>
      <c r="E103" s="15"/>
      <c r="F103" s="15"/>
      <c r="G103" s="15"/>
      <c r="H103" s="15"/>
      <c r="I103" s="15"/>
      <c r="J103" s="133" t="s">
        <v>191</v>
      </c>
      <c r="K103" s="134"/>
      <c r="L103" s="134"/>
      <c r="M103" s="135"/>
      <c r="N103" s="40" t="s">
        <v>169</v>
      </c>
      <c r="O103" s="40" t="s">
        <v>65</v>
      </c>
      <c r="P103" s="40" t="s">
        <v>177</v>
      </c>
      <c r="Q103" s="15"/>
      <c r="R103" s="15"/>
      <c r="S103" s="15"/>
      <c r="T103" s="15"/>
      <c r="U103" s="15"/>
      <c r="V103" s="16"/>
    </row>
    <row r="104" spans="2:22" ht="18" thickBot="1" x14ac:dyDescent="0.6">
      <c r="B104" s="14"/>
      <c r="C104" s="15"/>
      <c r="D104" s="15"/>
      <c r="E104" s="15"/>
      <c r="F104" s="15"/>
      <c r="G104" s="15"/>
      <c r="H104" s="15"/>
      <c r="I104" s="15"/>
      <c r="J104" s="15"/>
      <c r="K104" s="15"/>
      <c r="L104" s="15"/>
      <c r="M104" s="15"/>
      <c r="N104" s="15"/>
      <c r="O104" s="15"/>
      <c r="P104" s="15"/>
      <c r="Q104" s="15"/>
      <c r="R104" s="15"/>
      <c r="S104" s="15"/>
      <c r="T104" s="15"/>
      <c r="U104" s="15"/>
      <c r="V104" s="16"/>
    </row>
    <row r="105" spans="2:22" ht="23" thickBot="1" x14ac:dyDescent="0.6">
      <c r="B105" s="14"/>
      <c r="C105" s="15"/>
      <c r="D105" s="15"/>
      <c r="E105" s="15"/>
      <c r="F105" s="15"/>
      <c r="G105" s="15"/>
      <c r="H105" s="15"/>
      <c r="I105" s="15"/>
      <c r="J105" s="133" t="s">
        <v>192</v>
      </c>
      <c r="K105" s="134"/>
      <c r="L105" s="134"/>
      <c r="M105" s="135"/>
      <c r="N105" s="40" t="s">
        <v>169</v>
      </c>
      <c r="O105" s="40" t="s">
        <v>65</v>
      </c>
      <c r="P105" s="40" t="s">
        <v>177</v>
      </c>
      <c r="Q105" s="15"/>
      <c r="R105" s="15"/>
      <c r="S105" s="15"/>
      <c r="T105" s="15"/>
      <c r="U105" s="15"/>
      <c r="V105" s="16"/>
    </row>
    <row r="106" spans="2:22" ht="18" thickBot="1" x14ac:dyDescent="0.6">
      <c r="B106" s="14"/>
      <c r="C106" s="15"/>
      <c r="D106" s="15"/>
      <c r="E106" s="15"/>
      <c r="F106" s="15"/>
      <c r="G106" s="15"/>
      <c r="H106" s="15"/>
      <c r="I106" s="15"/>
      <c r="J106" s="15"/>
      <c r="K106" s="15"/>
      <c r="L106" s="15"/>
      <c r="M106" s="15"/>
      <c r="N106" s="15"/>
      <c r="O106" s="15"/>
      <c r="P106" s="15"/>
      <c r="Q106" s="15"/>
      <c r="R106" s="15"/>
      <c r="S106" s="15"/>
      <c r="T106" s="15"/>
      <c r="U106" s="15"/>
      <c r="V106" s="16"/>
    </row>
    <row r="107" spans="2:22" ht="23" thickBot="1" x14ac:dyDescent="0.6">
      <c r="B107" s="14"/>
      <c r="C107" s="15"/>
      <c r="D107" s="15"/>
      <c r="E107" s="15"/>
      <c r="F107" s="15"/>
      <c r="G107" s="15"/>
      <c r="H107" s="15"/>
      <c r="I107" s="15"/>
      <c r="J107" s="133" t="s">
        <v>193</v>
      </c>
      <c r="K107" s="134"/>
      <c r="L107" s="134"/>
      <c r="M107" s="135"/>
      <c r="N107" s="40" t="s">
        <v>169</v>
      </c>
      <c r="O107" s="40" t="s">
        <v>65</v>
      </c>
      <c r="P107" s="40" t="s">
        <v>177</v>
      </c>
      <c r="Q107" s="15"/>
      <c r="R107" s="15"/>
      <c r="S107" s="15"/>
      <c r="T107" s="15"/>
      <c r="U107" s="15"/>
      <c r="V107" s="16"/>
    </row>
    <row r="108" spans="2:22" ht="18" thickBot="1" x14ac:dyDescent="0.6">
      <c r="B108" s="14"/>
      <c r="C108" s="15"/>
      <c r="D108" s="15"/>
      <c r="E108" s="15"/>
      <c r="F108" s="15"/>
      <c r="G108" s="15"/>
      <c r="H108" s="15"/>
      <c r="I108" s="15"/>
      <c r="J108" s="15"/>
      <c r="K108" s="15"/>
      <c r="L108" s="15"/>
      <c r="M108" s="15"/>
      <c r="N108" s="15"/>
      <c r="O108" s="15"/>
      <c r="P108" s="15"/>
      <c r="Q108" s="15"/>
      <c r="R108" s="15"/>
      <c r="S108" s="15"/>
      <c r="T108" s="15"/>
      <c r="U108" s="15"/>
      <c r="V108" s="16"/>
    </row>
    <row r="109" spans="2:22" ht="23" thickBot="1" x14ac:dyDescent="0.6">
      <c r="B109" s="14"/>
      <c r="C109" s="15"/>
      <c r="D109" s="15"/>
      <c r="E109" s="15"/>
      <c r="F109" s="15"/>
      <c r="G109" s="15"/>
      <c r="H109" s="15"/>
      <c r="I109" s="15"/>
      <c r="J109" s="133" t="s">
        <v>194</v>
      </c>
      <c r="K109" s="134"/>
      <c r="L109" s="134"/>
      <c r="M109" s="135"/>
      <c r="N109" s="40" t="s">
        <v>169</v>
      </c>
      <c r="O109" s="40" t="s">
        <v>65</v>
      </c>
      <c r="P109" s="40" t="s">
        <v>177</v>
      </c>
      <c r="Q109" s="15"/>
      <c r="R109" s="15"/>
      <c r="S109" s="15"/>
      <c r="T109" s="15"/>
      <c r="U109" s="15"/>
      <c r="V109" s="16"/>
    </row>
    <row r="110" spans="2:22" ht="18" thickBot="1" x14ac:dyDescent="0.6">
      <c r="B110" s="14"/>
      <c r="C110" s="15"/>
      <c r="D110" s="15"/>
      <c r="E110" s="15"/>
      <c r="F110" s="15"/>
      <c r="G110" s="15"/>
      <c r="H110" s="15"/>
      <c r="I110" s="15"/>
      <c r="J110" s="15"/>
      <c r="K110" s="15"/>
      <c r="L110" s="15"/>
      <c r="M110" s="15"/>
      <c r="N110" s="15"/>
      <c r="O110" s="15"/>
      <c r="P110" s="15"/>
      <c r="Q110" s="15"/>
      <c r="R110" s="15"/>
      <c r="S110" s="15"/>
      <c r="T110" s="15"/>
      <c r="U110" s="15"/>
      <c r="V110" s="16"/>
    </row>
    <row r="111" spans="2:22" ht="23" thickBot="1" x14ac:dyDescent="0.6">
      <c r="B111" s="14"/>
      <c r="C111" s="15"/>
      <c r="D111" s="15"/>
      <c r="E111" s="15"/>
      <c r="F111" s="15"/>
      <c r="G111" s="15"/>
      <c r="H111" s="15"/>
      <c r="I111" s="15"/>
      <c r="J111" s="133" t="s">
        <v>195</v>
      </c>
      <c r="K111" s="134"/>
      <c r="L111" s="134"/>
      <c r="M111" s="135"/>
      <c r="N111" s="40" t="s">
        <v>169</v>
      </c>
      <c r="O111" s="40" t="s">
        <v>65</v>
      </c>
      <c r="P111" s="40" t="s">
        <v>177</v>
      </c>
      <c r="Q111" s="15"/>
      <c r="R111" s="15"/>
      <c r="S111" s="15"/>
      <c r="T111" s="15"/>
      <c r="U111" s="15"/>
      <c r="V111" s="16"/>
    </row>
    <row r="112" spans="2:22" ht="18" thickBot="1" x14ac:dyDescent="0.6">
      <c r="B112" s="14"/>
      <c r="C112" s="15"/>
      <c r="D112" s="15"/>
      <c r="E112" s="15"/>
      <c r="F112" s="15"/>
      <c r="G112" s="15"/>
      <c r="H112" s="15"/>
      <c r="I112" s="15"/>
      <c r="J112" s="15"/>
      <c r="K112" s="15"/>
      <c r="L112" s="15"/>
      <c r="M112" s="15"/>
      <c r="N112" s="15"/>
      <c r="O112" s="15"/>
      <c r="P112" s="15"/>
      <c r="Q112" s="15"/>
      <c r="R112" s="15"/>
      <c r="S112" s="15"/>
      <c r="T112" s="15"/>
      <c r="U112" s="15"/>
      <c r="V112" s="16"/>
    </row>
    <row r="113" spans="2:22" ht="23" thickBot="1" x14ac:dyDescent="0.6">
      <c r="B113" s="14"/>
      <c r="C113" s="15"/>
      <c r="D113" s="15"/>
      <c r="E113" s="15"/>
      <c r="F113" s="15"/>
      <c r="G113" s="15"/>
      <c r="H113" s="15"/>
      <c r="I113" s="15"/>
      <c r="J113" s="133" t="s">
        <v>196</v>
      </c>
      <c r="K113" s="134"/>
      <c r="L113" s="134"/>
      <c r="M113" s="135"/>
      <c r="N113" s="40" t="s">
        <v>169</v>
      </c>
      <c r="O113" s="40" t="s">
        <v>65</v>
      </c>
      <c r="P113" s="40" t="s">
        <v>177</v>
      </c>
      <c r="Q113" s="15"/>
      <c r="R113" s="15"/>
      <c r="S113" s="15"/>
      <c r="T113" s="15"/>
      <c r="U113" s="15"/>
      <c r="V113" s="16"/>
    </row>
    <row r="114" spans="2:22" ht="18" thickBot="1" x14ac:dyDescent="0.6">
      <c r="B114" s="14"/>
      <c r="C114" s="15"/>
      <c r="D114" s="15"/>
      <c r="E114" s="15"/>
      <c r="F114" s="15"/>
      <c r="G114" s="15"/>
      <c r="H114" s="15"/>
      <c r="I114" s="15"/>
      <c r="J114" s="15"/>
      <c r="K114" s="15"/>
      <c r="L114" s="15"/>
      <c r="M114" s="15"/>
      <c r="N114" s="15"/>
      <c r="O114" s="15"/>
      <c r="P114" s="15"/>
      <c r="Q114" s="15"/>
      <c r="R114" s="15"/>
      <c r="S114" s="15"/>
      <c r="T114" s="15"/>
      <c r="U114" s="15"/>
      <c r="V114" s="16"/>
    </row>
    <row r="115" spans="2:22" ht="23" thickBot="1" x14ac:dyDescent="0.6">
      <c r="B115" s="14"/>
      <c r="C115" s="15"/>
      <c r="D115" s="15"/>
      <c r="E115" s="15"/>
      <c r="F115" s="15"/>
      <c r="G115" s="15"/>
      <c r="H115" s="15"/>
      <c r="I115" s="133" t="s">
        <v>198</v>
      </c>
      <c r="J115" s="134"/>
      <c r="K115" s="134"/>
      <c r="L115" s="135"/>
      <c r="M115" s="40" t="s">
        <v>169</v>
      </c>
      <c r="N115" s="40" t="s">
        <v>178</v>
      </c>
      <c r="O115" s="40" t="s">
        <v>177</v>
      </c>
      <c r="P115" s="15"/>
      <c r="Q115" s="15"/>
      <c r="R115" s="15"/>
      <c r="S115" s="15"/>
      <c r="T115" s="15"/>
      <c r="U115" s="15"/>
      <c r="V115" s="16"/>
    </row>
    <row r="116" spans="2:22" ht="18" thickBot="1" x14ac:dyDescent="0.6">
      <c r="B116" s="14"/>
      <c r="C116" s="15"/>
      <c r="D116" s="15"/>
      <c r="E116" s="15"/>
      <c r="F116" s="15"/>
      <c r="G116" s="15"/>
      <c r="H116" s="15"/>
      <c r="I116" s="15"/>
      <c r="J116" s="15"/>
      <c r="K116" s="15"/>
      <c r="L116" s="15"/>
      <c r="M116" s="15"/>
      <c r="N116" s="15"/>
      <c r="O116" s="15"/>
      <c r="P116" s="15"/>
      <c r="Q116" s="15"/>
      <c r="R116" s="15"/>
      <c r="S116" s="15"/>
      <c r="T116" s="15"/>
      <c r="U116" s="15"/>
      <c r="V116" s="16"/>
    </row>
    <row r="117" spans="2:22" ht="23" thickBot="1" x14ac:dyDescent="0.6">
      <c r="B117" s="14"/>
      <c r="C117" s="15"/>
      <c r="D117" s="15"/>
      <c r="E117" s="15"/>
      <c r="F117" s="15"/>
      <c r="G117" s="15"/>
      <c r="H117" s="15"/>
      <c r="I117" s="133" t="s">
        <v>199</v>
      </c>
      <c r="J117" s="134"/>
      <c r="K117" s="134"/>
      <c r="L117" s="135"/>
      <c r="M117" s="40" t="s">
        <v>169</v>
      </c>
      <c r="N117" s="40" t="s">
        <v>178</v>
      </c>
      <c r="O117" s="40" t="s">
        <v>177</v>
      </c>
      <c r="P117" s="15"/>
      <c r="Q117" s="15"/>
      <c r="R117" s="15"/>
      <c r="S117" s="15"/>
      <c r="T117" s="15"/>
      <c r="U117" s="15"/>
      <c r="V117" s="16"/>
    </row>
    <row r="118" spans="2:22" ht="18" thickBot="1" x14ac:dyDescent="0.6">
      <c r="B118" s="14"/>
      <c r="C118" s="15"/>
      <c r="D118" s="15"/>
      <c r="E118" s="15"/>
      <c r="F118" s="15"/>
      <c r="G118" s="15"/>
      <c r="H118" s="15"/>
      <c r="I118" s="15"/>
      <c r="J118" s="15"/>
      <c r="K118" s="15"/>
      <c r="L118" s="15"/>
      <c r="M118" s="15"/>
      <c r="N118" s="15"/>
      <c r="O118" s="15"/>
      <c r="P118" s="15"/>
      <c r="Q118" s="15"/>
      <c r="R118" s="15"/>
      <c r="S118" s="15"/>
      <c r="T118" s="15"/>
      <c r="U118" s="15"/>
      <c r="V118" s="16"/>
    </row>
    <row r="119" spans="2:22" ht="23" thickBot="1" x14ac:dyDescent="0.6">
      <c r="B119" s="14"/>
      <c r="C119" s="15"/>
      <c r="D119" s="15"/>
      <c r="E119" s="15"/>
      <c r="F119" s="15"/>
      <c r="G119" s="15"/>
      <c r="H119" s="15"/>
      <c r="I119" s="133" t="s">
        <v>200</v>
      </c>
      <c r="J119" s="134"/>
      <c r="K119" s="134"/>
      <c r="L119" s="135"/>
      <c r="M119" s="40" t="s">
        <v>169</v>
      </c>
      <c r="N119" s="40" t="s">
        <v>178</v>
      </c>
      <c r="O119" s="40" t="s">
        <v>177</v>
      </c>
      <c r="P119" s="15"/>
      <c r="Q119" s="15"/>
      <c r="R119" s="15"/>
      <c r="S119" s="15"/>
      <c r="T119" s="15"/>
      <c r="U119" s="15"/>
      <c r="V119" s="16"/>
    </row>
    <row r="120" spans="2:22" ht="18" thickBot="1" x14ac:dyDescent="0.6">
      <c r="B120" s="14"/>
      <c r="C120" s="15"/>
      <c r="D120" s="15"/>
      <c r="E120" s="15"/>
      <c r="F120" s="15"/>
      <c r="G120" s="15"/>
      <c r="H120" s="15"/>
      <c r="I120" s="15"/>
      <c r="J120" s="15"/>
      <c r="K120" s="15"/>
      <c r="L120" s="15"/>
      <c r="M120" s="15"/>
      <c r="N120" s="15"/>
      <c r="O120" s="15"/>
      <c r="P120" s="15"/>
      <c r="Q120" s="15"/>
      <c r="R120" s="15"/>
      <c r="S120" s="15"/>
      <c r="T120" s="15"/>
      <c r="U120" s="15"/>
      <c r="V120" s="16"/>
    </row>
    <row r="121" spans="2:22" ht="23" thickBot="1" x14ac:dyDescent="0.6">
      <c r="B121" s="14"/>
      <c r="C121" s="15"/>
      <c r="D121" s="15"/>
      <c r="E121" s="15"/>
      <c r="F121" s="15"/>
      <c r="G121" s="15"/>
      <c r="H121" s="133" t="s">
        <v>202</v>
      </c>
      <c r="I121" s="134"/>
      <c r="J121" s="134"/>
      <c r="K121" s="135"/>
      <c r="L121" s="40" t="s">
        <v>169</v>
      </c>
      <c r="M121" s="40" t="s">
        <v>65</v>
      </c>
      <c r="N121" s="40" t="s">
        <v>177</v>
      </c>
      <c r="O121" s="15"/>
      <c r="P121" s="15"/>
      <c r="Q121" s="15"/>
      <c r="R121" s="15"/>
      <c r="S121" s="15"/>
      <c r="T121" s="15"/>
      <c r="U121" s="15"/>
      <c r="V121" s="16"/>
    </row>
    <row r="122" spans="2:22" x14ac:dyDescent="0.55000000000000004">
      <c r="B122" s="14"/>
      <c r="C122" s="15"/>
      <c r="D122" s="15"/>
      <c r="E122" s="15"/>
      <c r="F122" s="15"/>
      <c r="G122" s="15"/>
      <c r="H122" s="15"/>
      <c r="I122" s="15"/>
      <c r="J122" s="15"/>
      <c r="K122" s="15"/>
      <c r="L122" s="15"/>
      <c r="M122" s="15"/>
      <c r="N122" s="15"/>
      <c r="O122" s="15"/>
      <c r="P122" s="15"/>
      <c r="Q122" s="15"/>
      <c r="R122" s="15"/>
      <c r="S122" s="15"/>
      <c r="T122" s="15"/>
      <c r="U122" s="15"/>
      <c r="V122" s="16"/>
    </row>
    <row r="123" spans="2:22" ht="22.5" x14ac:dyDescent="0.55000000000000004">
      <c r="B123" s="14"/>
      <c r="C123" s="15"/>
      <c r="D123" s="15"/>
      <c r="E123" s="45" t="s">
        <v>204</v>
      </c>
      <c r="F123" s="15"/>
      <c r="G123" s="15"/>
      <c r="H123" s="15"/>
      <c r="I123" s="15"/>
      <c r="J123" s="15"/>
      <c r="K123" s="15"/>
      <c r="L123" s="15"/>
      <c r="M123" s="15"/>
      <c r="N123" s="15"/>
      <c r="O123" s="15"/>
      <c r="P123" s="15"/>
      <c r="Q123" s="15"/>
      <c r="R123" s="15"/>
      <c r="S123" s="15"/>
      <c r="T123" s="15"/>
      <c r="U123" s="15"/>
      <c r="V123" s="16"/>
    </row>
    <row r="124" spans="2:22" ht="23" thickBot="1" x14ac:dyDescent="0.6">
      <c r="B124" s="14"/>
      <c r="C124" s="15"/>
      <c r="D124" s="15"/>
      <c r="E124" s="45"/>
      <c r="F124" s="15"/>
      <c r="G124" s="15"/>
      <c r="H124" s="15"/>
      <c r="I124" s="15"/>
      <c r="J124" s="15"/>
      <c r="K124" s="15"/>
      <c r="L124" s="15"/>
      <c r="M124" s="15"/>
      <c r="N124" s="15"/>
      <c r="O124" s="15"/>
      <c r="P124" s="15"/>
      <c r="Q124" s="15"/>
      <c r="R124" s="15"/>
      <c r="S124" s="15"/>
      <c r="T124" s="15"/>
      <c r="U124" s="15"/>
      <c r="V124" s="16"/>
    </row>
    <row r="125" spans="2:22" ht="23" thickBot="1" x14ac:dyDescent="0.6">
      <c r="B125" s="14"/>
      <c r="C125" s="15"/>
      <c r="D125" s="15"/>
      <c r="E125" s="15"/>
      <c r="F125" s="15"/>
      <c r="G125" s="45" t="s">
        <v>216</v>
      </c>
      <c r="H125" s="15"/>
      <c r="I125" s="15"/>
      <c r="J125" s="178" t="s">
        <v>217</v>
      </c>
      <c r="K125" s="48" t="s">
        <v>218</v>
      </c>
      <c r="L125" s="15"/>
      <c r="M125" s="15"/>
      <c r="N125" s="15"/>
      <c r="O125" s="15"/>
      <c r="P125" s="15"/>
      <c r="Q125" s="15"/>
      <c r="R125" s="15"/>
      <c r="S125" s="15"/>
      <c r="T125" s="15"/>
      <c r="U125" s="15"/>
      <c r="V125" s="16"/>
    </row>
    <row r="126" spans="2:22" ht="23" thickBot="1" x14ac:dyDescent="0.6">
      <c r="B126" s="14"/>
      <c r="C126" s="15"/>
      <c r="D126" s="15"/>
      <c r="E126" s="15"/>
      <c r="F126" s="15"/>
      <c r="G126" s="45"/>
      <c r="H126" s="15"/>
      <c r="I126" s="15"/>
      <c r="J126" s="15"/>
      <c r="K126" s="15"/>
      <c r="L126" s="15"/>
      <c r="M126" s="15"/>
      <c r="N126" s="15"/>
      <c r="O126" s="15"/>
      <c r="P126" s="15"/>
      <c r="Q126" s="15"/>
      <c r="R126" s="15"/>
      <c r="S126" s="15"/>
      <c r="T126" s="15"/>
      <c r="U126" s="15"/>
      <c r="V126" s="16"/>
    </row>
    <row r="127" spans="2:22" ht="23" thickBot="1" x14ac:dyDescent="0.6">
      <c r="B127" s="14"/>
      <c r="C127" s="15"/>
      <c r="D127" s="15"/>
      <c r="E127" s="15"/>
      <c r="F127" s="15"/>
      <c r="G127" s="133" t="s">
        <v>205</v>
      </c>
      <c r="H127" s="134"/>
      <c r="I127" s="134"/>
      <c r="J127" s="135"/>
      <c r="K127" s="40" t="s">
        <v>210</v>
      </c>
      <c r="L127" s="40" t="s">
        <v>65</v>
      </c>
      <c r="M127" s="40" t="s">
        <v>177</v>
      </c>
      <c r="N127" s="15"/>
      <c r="O127" s="15"/>
      <c r="P127" s="15"/>
      <c r="Q127" s="15"/>
      <c r="R127" s="15"/>
      <c r="S127" s="15"/>
      <c r="T127" s="15"/>
      <c r="U127" s="15"/>
      <c r="V127" s="16"/>
    </row>
    <row r="128" spans="2:22" x14ac:dyDescent="0.55000000000000004">
      <c r="B128" s="14"/>
      <c r="C128" s="15"/>
      <c r="D128" s="15"/>
      <c r="E128" s="15"/>
      <c r="F128" s="15"/>
      <c r="G128" s="15"/>
      <c r="H128" s="15"/>
      <c r="I128" s="15"/>
      <c r="J128" s="15"/>
      <c r="K128" s="15"/>
      <c r="L128" s="15"/>
      <c r="M128" s="15"/>
      <c r="N128" s="15"/>
      <c r="O128" s="15"/>
      <c r="P128" s="15"/>
      <c r="Q128" s="15"/>
      <c r="R128" s="15"/>
      <c r="S128" s="15"/>
      <c r="T128" s="15"/>
      <c r="U128" s="15"/>
      <c r="V128" s="16"/>
    </row>
    <row r="129" spans="2:22" ht="22.5" x14ac:dyDescent="0.55000000000000004">
      <c r="B129" s="14"/>
      <c r="C129" s="15"/>
      <c r="D129" s="15"/>
      <c r="E129" s="15"/>
      <c r="F129" s="15"/>
      <c r="G129" s="45" t="s">
        <v>215</v>
      </c>
      <c r="H129" s="15"/>
      <c r="I129" s="15"/>
      <c r="J129" s="15"/>
      <c r="K129" s="15"/>
      <c r="L129" s="15"/>
      <c r="M129" s="15"/>
      <c r="N129" s="15"/>
      <c r="O129" s="15"/>
      <c r="P129" s="15"/>
      <c r="Q129" s="15"/>
      <c r="R129" s="15"/>
      <c r="S129" s="15"/>
      <c r="T129" s="15"/>
      <c r="U129" s="15"/>
      <c r="V129" s="16"/>
    </row>
    <row r="130" spans="2:22" ht="18" thickBot="1" x14ac:dyDescent="0.6">
      <c r="B130" s="14"/>
      <c r="C130" s="15"/>
      <c r="D130" s="15"/>
      <c r="E130" s="15"/>
      <c r="F130" s="15"/>
      <c r="G130" s="15"/>
      <c r="H130" s="15"/>
      <c r="I130" s="15"/>
      <c r="J130" s="15"/>
      <c r="K130" s="15"/>
      <c r="L130" s="15"/>
      <c r="M130" s="15"/>
      <c r="N130" s="15"/>
      <c r="O130" s="15"/>
      <c r="P130" s="15"/>
      <c r="Q130" s="15"/>
      <c r="R130" s="15"/>
      <c r="S130" s="15"/>
      <c r="T130" s="15"/>
      <c r="U130" s="15"/>
      <c r="V130" s="16"/>
    </row>
    <row r="131" spans="2:22" ht="23" thickBot="1" x14ac:dyDescent="0.6">
      <c r="B131" s="14"/>
      <c r="C131" s="15"/>
      <c r="D131" s="15"/>
      <c r="E131" s="15"/>
      <c r="F131" s="15"/>
      <c r="G131" s="133" t="s">
        <v>206</v>
      </c>
      <c r="H131" s="134"/>
      <c r="I131" s="134"/>
      <c r="J131" s="135"/>
      <c r="K131" s="40" t="s">
        <v>169</v>
      </c>
      <c r="L131" s="40" t="s">
        <v>178</v>
      </c>
      <c r="M131" s="40" t="s">
        <v>177</v>
      </c>
      <c r="N131" s="15"/>
      <c r="O131" s="15"/>
      <c r="P131" s="15"/>
      <c r="Q131" s="15"/>
      <c r="R131" s="15"/>
      <c r="S131" s="15"/>
      <c r="T131" s="15"/>
      <c r="U131" s="15"/>
      <c r="V131" s="16"/>
    </row>
    <row r="132" spans="2:22" ht="18" thickBot="1" x14ac:dyDescent="0.6">
      <c r="B132" s="14"/>
      <c r="C132" s="15"/>
      <c r="D132" s="15"/>
      <c r="E132" s="15"/>
      <c r="F132" s="15"/>
      <c r="G132" s="15"/>
      <c r="H132" s="15"/>
      <c r="I132" s="15"/>
      <c r="J132" s="15"/>
      <c r="K132" s="15"/>
      <c r="L132" s="15"/>
      <c r="M132" s="15"/>
      <c r="N132" s="15"/>
      <c r="O132" s="15"/>
      <c r="P132" s="15"/>
      <c r="Q132" s="15"/>
      <c r="R132" s="15"/>
      <c r="S132" s="15"/>
      <c r="T132" s="15"/>
      <c r="U132" s="15"/>
      <c r="V132" s="16"/>
    </row>
    <row r="133" spans="2:22" ht="23" thickBot="1" x14ac:dyDescent="0.6">
      <c r="B133" s="14"/>
      <c r="C133" s="15"/>
      <c r="D133" s="15"/>
      <c r="E133" s="15"/>
      <c r="F133" s="15"/>
      <c r="G133" s="15"/>
      <c r="H133" s="133" t="s">
        <v>207</v>
      </c>
      <c r="I133" s="134"/>
      <c r="J133" s="134"/>
      <c r="K133" s="135"/>
      <c r="L133" s="40" t="s">
        <v>169</v>
      </c>
      <c r="M133" s="40" t="s">
        <v>178</v>
      </c>
      <c r="N133" s="40" t="s">
        <v>177</v>
      </c>
      <c r="O133" s="15"/>
      <c r="P133" s="15"/>
      <c r="Q133" s="15"/>
      <c r="R133" s="15"/>
      <c r="S133" s="15"/>
      <c r="T133" s="15"/>
      <c r="U133" s="15"/>
      <c r="V133" s="16"/>
    </row>
    <row r="134" spans="2:22" ht="18" thickBot="1" x14ac:dyDescent="0.6">
      <c r="B134" s="14"/>
      <c r="C134" s="15"/>
      <c r="D134" s="15"/>
      <c r="E134" s="15"/>
      <c r="F134" s="15"/>
      <c r="G134" s="15"/>
      <c r="H134" s="15"/>
      <c r="I134" s="15"/>
      <c r="J134" s="15"/>
      <c r="K134" s="15"/>
      <c r="L134" s="15"/>
      <c r="M134" s="15"/>
      <c r="N134" s="15"/>
      <c r="O134" s="15"/>
      <c r="P134" s="15"/>
      <c r="Q134" s="15"/>
      <c r="R134" s="15"/>
      <c r="S134" s="15"/>
      <c r="T134" s="15"/>
      <c r="U134" s="15"/>
      <c r="V134" s="16"/>
    </row>
    <row r="135" spans="2:22" ht="23" thickBot="1" x14ac:dyDescent="0.6">
      <c r="B135" s="14"/>
      <c r="C135" s="15"/>
      <c r="D135" s="15"/>
      <c r="E135" s="15"/>
      <c r="F135" s="15"/>
      <c r="G135" s="15"/>
      <c r="H135" s="15"/>
      <c r="I135" s="133" t="s">
        <v>208</v>
      </c>
      <c r="J135" s="134"/>
      <c r="K135" s="134"/>
      <c r="L135" s="135"/>
      <c r="M135" s="40" t="s">
        <v>169</v>
      </c>
      <c r="N135" s="40" t="s">
        <v>65</v>
      </c>
      <c r="O135" s="40" t="s">
        <v>177</v>
      </c>
      <c r="P135" s="15"/>
      <c r="Q135" s="15"/>
      <c r="R135" s="15"/>
      <c r="S135" s="15"/>
      <c r="T135" s="15"/>
      <c r="U135" s="15"/>
      <c r="V135" s="16"/>
    </row>
    <row r="136" spans="2:22" ht="18" thickBot="1" x14ac:dyDescent="0.6">
      <c r="B136" s="14"/>
      <c r="C136" s="15"/>
      <c r="D136" s="15"/>
      <c r="E136" s="15"/>
      <c r="F136" s="15"/>
      <c r="G136" s="15"/>
      <c r="H136" s="15"/>
      <c r="I136" s="15"/>
      <c r="J136" s="15"/>
      <c r="K136" s="15"/>
      <c r="L136" s="15"/>
      <c r="M136" s="15"/>
      <c r="N136" s="15"/>
      <c r="O136" s="15"/>
      <c r="P136" s="15"/>
      <c r="Q136" s="15"/>
      <c r="R136" s="15"/>
      <c r="S136" s="15"/>
      <c r="T136" s="15"/>
      <c r="U136" s="15"/>
      <c r="V136" s="16"/>
    </row>
    <row r="137" spans="2:22" ht="23" thickBot="1" x14ac:dyDescent="0.6">
      <c r="B137" s="14"/>
      <c r="C137" s="15"/>
      <c r="D137" s="15"/>
      <c r="E137" s="15"/>
      <c r="F137" s="15"/>
      <c r="G137" s="15"/>
      <c r="H137" s="133" t="s">
        <v>214</v>
      </c>
      <c r="I137" s="134"/>
      <c r="J137" s="134"/>
      <c r="K137" s="135"/>
      <c r="L137" s="40" t="s">
        <v>168</v>
      </c>
      <c r="M137" s="40" t="s">
        <v>178</v>
      </c>
      <c r="N137" s="40" t="s">
        <v>177</v>
      </c>
      <c r="O137" s="15"/>
      <c r="P137" s="15"/>
      <c r="Q137" s="15"/>
      <c r="R137" s="15"/>
      <c r="S137" s="15"/>
      <c r="T137" s="15"/>
      <c r="U137" s="15"/>
      <c r="V137" s="16"/>
    </row>
    <row r="138" spans="2:22" ht="18" thickBot="1" x14ac:dyDescent="0.6">
      <c r="B138" s="14"/>
      <c r="C138" s="15"/>
      <c r="D138" s="15"/>
      <c r="E138" s="15"/>
      <c r="F138" s="15"/>
      <c r="G138" s="15"/>
      <c r="H138" s="15"/>
      <c r="I138" s="15"/>
      <c r="J138" s="15"/>
      <c r="K138" s="15"/>
      <c r="L138" s="15"/>
      <c r="M138" s="15"/>
      <c r="N138" s="15"/>
      <c r="O138" s="15"/>
      <c r="P138" s="15"/>
      <c r="Q138" s="15"/>
      <c r="R138" s="15"/>
      <c r="S138" s="15"/>
      <c r="T138" s="15"/>
      <c r="U138" s="15"/>
      <c r="V138" s="16"/>
    </row>
    <row r="139" spans="2:22" ht="23" thickBot="1" x14ac:dyDescent="0.6">
      <c r="B139" s="14"/>
      <c r="C139" s="15"/>
      <c r="D139" s="15"/>
      <c r="E139" s="15"/>
      <c r="F139" s="15"/>
      <c r="G139" s="15"/>
      <c r="H139" s="15"/>
      <c r="I139" s="133" t="s">
        <v>209</v>
      </c>
      <c r="J139" s="134"/>
      <c r="K139" s="134"/>
      <c r="L139" s="135"/>
      <c r="M139" s="40" t="s">
        <v>210</v>
      </c>
      <c r="N139" s="40" t="s">
        <v>65</v>
      </c>
      <c r="O139" s="40" t="s">
        <v>177</v>
      </c>
      <c r="P139" s="15"/>
      <c r="Q139" s="15"/>
      <c r="R139" s="15"/>
      <c r="S139" s="15"/>
      <c r="T139" s="15"/>
      <c r="U139" s="15"/>
      <c r="V139" s="16"/>
    </row>
    <row r="140" spans="2:22" ht="18" thickBot="1" x14ac:dyDescent="0.6">
      <c r="B140" s="14"/>
      <c r="C140" s="15"/>
      <c r="D140" s="15"/>
      <c r="E140" s="15"/>
      <c r="F140" s="15"/>
      <c r="G140" s="15"/>
      <c r="H140" s="15"/>
      <c r="I140" s="15"/>
      <c r="J140" s="15"/>
      <c r="K140" s="15"/>
      <c r="L140" s="15"/>
      <c r="M140" s="15"/>
      <c r="N140" s="15"/>
      <c r="O140" s="15"/>
      <c r="P140" s="15"/>
      <c r="Q140" s="15"/>
      <c r="R140" s="15"/>
      <c r="S140" s="15"/>
      <c r="T140" s="15"/>
      <c r="U140" s="15"/>
      <c r="V140" s="16"/>
    </row>
    <row r="141" spans="2:22" ht="23" thickBot="1" x14ac:dyDescent="0.6">
      <c r="B141" s="14"/>
      <c r="C141" s="15"/>
      <c r="D141" s="15"/>
      <c r="E141" s="15"/>
      <c r="F141" s="15"/>
      <c r="G141" s="15"/>
      <c r="H141" s="15"/>
      <c r="I141" s="133" t="s">
        <v>211</v>
      </c>
      <c r="J141" s="134"/>
      <c r="K141" s="134"/>
      <c r="L141" s="135"/>
      <c r="M141" s="40" t="s">
        <v>210</v>
      </c>
      <c r="N141" s="40" t="s">
        <v>65</v>
      </c>
      <c r="O141" s="40" t="s">
        <v>177</v>
      </c>
      <c r="P141" s="15"/>
      <c r="Q141" s="15"/>
      <c r="R141" s="15"/>
      <c r="S141" s="15"/>
      <c r="T141" s="15"/>
      <c r="U141" s="15"/>
      <c r="V141" s="16"/>
    </row>
    <row r="142" spans="2:22" ht="18" thickBot="1" x14ac:dyDescent="0.6">
      <c r="B142" s="14"/>
      <c r="C142" s="15"/>
      <c r="D142" s="15"/>
      <c r="E142" s="15"/>
      <c r="F142" s="15"/>
      <c r="G142" s="15"/>
      <c r="H142" s="15"/>
      <c r="I142" s="15"/>
      <c r="J142" s="15"/>
      <c r="K142" s="15"/>
      <c r="L142" s="15"/>
      <c r="M142" s="15"/>
      <c r="N142" s="15"/>
      <c r="O142" s="15"/>
      <c r="P142" s="15"/>
      <c r="Q142" s="15"/>
      <c r="R142" s="15"/>
      <c r="S142" s="15"/>
      <c r="T142" s="15"/>
      <c r="U142" s="15"/>
      <c r="V142" s="16"/>
    </row>
    <row r="143" spans="2:22" ht="23" thickBot="1" x14ac:dyDescent="0.6">
      <c r="B143" s="14"/>
      <c r="C143" s="15"/>
      <c r="D143" s="15"/>
      <c r="E143" s="15"/>
      <c r="F143" s="15"/>
      <c r="G143" s="15"/>
      <c r="H143" s="15"/>
      <c r="I143" s="133" t="s">
        <v>212</v>
      </c>
      <c r="J143" s="134"/>
      <c r="K143" s="134"/>
      <c r="L143" s="135"/>
      <c r="M143" s="40" t="s">
        <v>210</v>
      </c>
      <c r="N143" s="40" t="s">
        <v>65</v>
      </c>
      <c r="O143" s="40" t="s">
        <v>177</v>
      </c>
      <c r="P143" s="15"/>
      <c r="Q143" s="15"/>
      <c r="R143" s="15"/>
      <c r="S143" s="15"/>
      <c r="T143" s="15"/>
      <c r="U143" s="15"/>
      <c r="V143" s="16"/>
    </row>
    <row r="144" spans="2:22" ht="18" thickBot="1" x14ac:dyDescent="0.6">
      <c r="B144" s="14"/>
      <c r="C144" s="15"/>
      <c r="D144" s="15"/>
      <c r="E144" s="15"/>
      <c r="F144" s="15"/>
      <c r="G144" s="15"/>
      <c r="H144" s="15"/>
      <c r="I144" s="15"/>
      <c r="J144" s="15"/>
      <c r="K144" s="15"/>
      <c r="L144" s="15"/>
      <c r="M144" s="15"/>
      <c r="N144" s="15"/>
      <c r="O144" s="15"/>
      <c r="P144" s="15"/>
      <c r="Q144" s="15"/>
      <c r="R144" s="15"/>
      <c r="S144" s="15"/>
      <c r="T144" s="15"/>
      <c r="U144" s="15"/>
      <c r="V144" s="16"/>
    </row>
    <row r="145" spans="2:22" ht="23" thickBot="1" x14ac:dyDescent="0.6">
      <c r="B145" s="14"/>
      <c r="C145" s="15"/>
      <c r="D145" s="15"/>
      <c r="E145" s="15"/>
      <c r="F145" s="15"/>
      <c r="G145" s="15"/>
      <c r="H145" s="15"/>
      <c r="I145" s="133" t="s">
        <v>213</v>
      </c>
      <c r="J145" s="134"/>
      <c r="K145" s="134"/>
      <c r="L145" s="135"/>
      <c r="M145" s="40" t="s">
        <v>210</v>
      </c>
      <c r="N145" s="40" t="s">
        <v>65</v>
      </c>
      <c r="O145" s="40" t="s">
        <v>177</v>
      </c>
      <c r="P145" s="15"/>
      <c r="Q145" s="15"/>
      <c r="R145" s="15"/>
      <c r="S145" s="15"/>
      <c r="T145" s="15"/>
      <c r="U145" s="15"/>
      <c r="V145" s="16"/>
    </row>
    <row r="146" spans="2:22" x14ac:dyDescent="0.55000000000000004">
      <c r="B146" s="14"/>
      <c r="C146" s="15"/>
      <c r="D146" s="15"/>
      <c r="E146" s="15"/>
      <c r="F146" s="15"/>
      <c r="G146" s="15"/>
      <c r="H146" s="15"/>
      <c r="I146" s="15"/>
      <c r="J146" s="15"/>
      <c r="K146" s="15"/>
      <c r="L146" s="15"/>
      <c r="M146" s="15"/>
      <c r="N146" s="15"/>
      <c r="O146" s="15"/>
      <c r="P146" s="15"/>
      <c r="Q146" s="15"/>
      <c r="R146" s="15"/>
      <c r="S146" s="15"/>
      <c r="T146" s="15"/>
      <c r="U146" s="15"/>
      <c r="V146" s="16"/>
    </row>
    <row r="147" spans="2:22" x14ac:dyDescent="0.55000000000000004">
      <c r="B147" s="14"/>
      <c r="C147" s="15"/>
      <c r="D147" s="15"/>
      <c r="E147" s="15"/>
      <c r="F147" s="15"/>
      <c r="G147" s="15"/>
      <c r="H147" s="15"/>
      <c r="I147" s="15"/>
      <c r="J147" s="15"/>
      <c r="K147" s="15"/>
      <c r="L147" s="15"/>
      <c r="M147" s="15"/>
      <c r="N147" s="15"/>
      <c r="O147" s="15"/>
      <c r="P147" s="15"/>
      <c r="Q147" s="15"/>
      <c r="R147" s="15"/>
      <c r="S147" s="15"/>
      <c r="T147" s="15"/>
      <c r="U147" s="15"/>
      <c r="V147" s="16"/>
    </row>
    <row r="148" spans="2:22" ht="22.5" x14ac:dyDescent="0.55000000000000004">
      <c r="B148" s="14"/>
      <c r="C148" s="15"/>
      <c r="D148" s="15"/>
      <c r="E148" s="45" t="s">
        <v>219</v>
      </c>
      <c r="F148" s="15"/>
      <c r="G148" s="15"/>
      <c r="H148" s="15"/>
      <c r="I148" s="45" t="s">
        <v>228</v>
      </c>
      <c r="J148" s="15"/>
      <c r="K148" s="15"/>
      <c r="L148" s="15"/>
      <c r="M148" s="15"/>
      <c r="N148" s="15"/>
      <c r="O148" s="15"/>
      <c r="P148" s="15"/>
      <c r="Q148" s="15"/>
      <c r="R148" s="15"/>
      <c r="S148" s="15"/>
      <c r="T148" s="15"/>
      <c r="U148" s="15"/>
      <c r="V148" s="16"/>
    </row>
    <row r="149" spans="2:22" ht="23" thickBot="1" x14ac:dyDescent="0.6">
      <c r="B149" s="14"/>
      <c r="C149" s="15"/>
      <c r="D149" s="15"/>
      <c r="E149" s="45"/>
      <c r="F149" s="15"/>
      <c r="G149" s="15"/>
      <c r="H149" s="15"/>
      <c r="I149" s="15"/>
      <c r="J149" s="15"/>
      <c r="K149" s="15"/>
      <c r="L149" s="15"/>
      <c r="M149" s="15"/>
      <c r="N149" s="15"/>
      <c r="O149" s="15"/>
      <c r="P149" s="15"/>
      <c r="Q149" s="15"/>
      <c r="R149" s="15"/>
      <c r="S149" s="15"/>
      <c r="T149" s="15"/>
      <c r="U149" s="15"/>
      <c r="V149" s="16"/>
    </row>
    <row r="150" spans="2:22" ht="23" thickBot="1" x14ac:dyDescent="0.6">
      <c r="B150" s="14"/>
      <c r="C150" s="15"/>
      <c r="D150" s="15"/>
      <c r="E150" s="15"/>
      <c r="F150" s="15"/>
      <c r="G150" s="45" t="s">
        <v>220</v>
      </c>
      <c r="H150" s="15"/>
      <c r="I150" s="15"/>
      <c r="J150" s="178" t="s">
        <v>217</v>
      </c>
      <c r="K150" s="48" t="s">
        <v>218</v>
      </c>
      <c r="L150" s="15"/>
      <c r="M150" s="15"/>
      <c r="N150" s="15"/>
      <c r="O150" s="15"/>
      <c r="P150" s="15"/>
      <c r="Q150" s="15"/>
      <c r="R150" s="15"/>
      <c r="S150" s="15"/>
      <c r="T150" s="15"/>
      <c r="U150" s="15"/>
      <c r="V150" s="16"/>
    </row>
    <row r="151" spans="2:22" ht="23" thickBot="1" x14ac:dyDescent="0.6">
      <c r="B151" s="14"/>
      <c r="C151" s="15"/>
      <c r="D151" s="15"/>
      <c r="E151" s="15"/>
      <c r="F151" s="15"/>
      <c r="G151" s="45"/>
      <c r="H151" s="15"/>
      <c r="I151" s="15"/>
      <c r="J151" s="15"/>
      <c r="K151" s="15"/>
      <c r="L151" s="15"/>
      <c r="M151" s="15"/>
      <c r="N151" s="15"/>
      <c r="O151" s="15"/>
      <c r="P151" s="15"/>
      <c r="Q151" s="15"/>
      <c r="R151" s="15"/>
      <c r="S151" s="15"/>
      <c r="T151" s="15"/>
      <c r="U151" s="15"/>
      <c r="V151" s="16"/>
    </row>
    <row r="152" spans="2:22" ht="23" thickBot="1" x14ac:dyDescent="0.6">
      <c r="B152" s="14"/>
      <c r="C152" s="15"/>
      <c r="D152" s="15"/>
      <c r="E152" s="15"/>
      <c r="F152" s="15"/>
      <c r="G152" s="133" t="s">
        <v>221</v>
      </c>
      <c r="H152" s="134"/>
      <c r="I152" s="134"/>
      <c r="J152" s="135"/>
      <c r="K152" s="40" t="s">
        <v>210</v>
      </c>
      <c r="L152" s="40" t="s">
        <v>65</v>
      </c>
      <c r="M152" s="40" t="s">
        <v>44</v>
      </c>
      <c r="N152" s="15"/>
      <c r="O152" s="15"/>
      <c r="P152" s="15"/>
      <c r="Q152" s="15"/>
      <c r="R152" s="15"/>
      <c r="S152" s="15"/>
      <c r="T152" s="15"/>
      <c r="U152" s="15"/>
      <c r="V152" s="16"/>
    </row>
    <row r="153" spans="2:22" x14ac:dyDescent="0.55000000000000004">
      <c r="B153" s="14"/>
      <c r="C153" s="15"/>
      <c r="D153" s="15"/>
      <c r="E153" s="15"/>
      <c r="F153" s="15"/>
      <c r="G153" s="15"/>
      <c r="H153" s="15"/>
      <c r="I153" s="15"/>
      <c r="J153" s="15"/>
      <c r="K153" s="15"/>
      <c r="L153" s="15"/>
      <c r="M153" s="15"/>
      <c r="N153" s="15"/>
      <c r="O153" s="15"/>
      <c r="P153" s="15"/>
      <c r="Q153" s="15"/>
      <c r="R153" s="15"/>
      <c r="S153" s="15"/>
      <c r="T153" s="15"/>
      <c r="U153" s="15"/>
      <c r="V153" s="16"/>
    </row>
    <row r="154" spans="2:22" ht="22.5" x14ac:dyDescent="0.55000000000000004">
      <c r="B154" s="14"/>
      <c r="C154" s="15"/>
      <c r="D154" s="15"/>
      <c r="E154" s="15"/>
      <c r="F154" s="15"/>
      <c r="G154" s="45" t="s">
        <v>215</v>
      </c>
      <c r="H154" s="15"/>
      <c r="I154" s="15"/>
      <c r="J154" s="15"/>
      <c r="K154" s="15"/>
      <c r="L154" s="15"/>
      <c r="M154" s="15"/>
      <c r="N154" s="15"/>
      <c r="O154" s="15"/>
      <c r="P154" s="15"/>
      <c r="Q154" s="15"/>
      <c r="R154" s="15"/>
      <c r="S154" s="15"/>
      <c r="T154" s="15"/>
      <c r="U154" s="15"/>
      <c r="V154" s="16"/>
    </row>
    <row r="155" spans="2:22" ht="18" thickBot="1" x14ac:dyDescent="0.6">
      <c r="B155" s="14"/>
      <c r="C155" s="15"/>
      <c r="D155" s="15"/>
      <c r="E155" s="15"/>
      <c r="F155" s="15"/>
      <c r="G155" s="15"/>
      <c r="H155" s="15"/>
      <c r="I155" s="15"/>
      <c r="J155" s="15"/>
      <c r="K155" s="15"/>
      <c r="L155" s="15"/>
      <c r="M155" s="15"/>
      <c r="N155" s="15"/>
      <c r="O155" s="15"/>
      <c r="P155" s="15"/>
      <c r="Q155" s="15"/>
      <c r="R155" s="15"/>
      <c r="S155" s="15"/>
      <c r="T155" s="15"/>
      <c r="U155" s="15"/>
      <c r="V155" s="16"/>
    </row>
    <row r="156" spans="2:22" ht="23" thickBot="1" x14ac:dyDescent="0.6">
      <c r="B156" s="14"/>
      <c r="C156" s="15"/>
      <c r="D156" s="15"/>
      <c r="E156" s="15"/>
      <c r="F156" s="15"/>
      <c r="G156" s="133" t="s">
        <v>222</v>
      </c>
      <c r="H156" s="134"/>
      <c r="I156" s="134"/>
      <c r="J156" s="135"/>
      <c r="K156" s="40" t="s">
        <v>169</v>
      </c>
      <c r="L156" s="40" t="s">
        <v>65</v>
      </c>
      <c r="M156" s="40" t="s">
        <v>44</v>
      </c>
      <c r="N156" s="15"/>
      <c r="O156" s="15"/>
      <c r="P156" s="15"/>
      <c r="Q156" s="15"/>
      <c r="R156" s="15"/>
      <c r="S156" s="15"/>
      <c r="T156" s="15"/>
      <c r="U156" s="15"/>
      <c r="V156" s="16"/>
    </row>
    <row r="157" spans="2:22" ht="18" thickBot="1" x14ac:dyDescent="0.6">
      <c r="B157" s="14"/>
      <c r="C157" s="15"/>
      <c r="D157" s="15"/>
      <c r="E157" s="15"/>
      <c r="F157" s="15"/>
      <c r="G157" s="15"/>
      <c r="H157" s="15"/>
      <c r="I157" s="15"/>
      <c r="J157" s="15"/>
      <c r="K157" s="15"/>
      <c r="L157" s="15"/>
      <c r="M157" s="15"/>
      <c r="N157" s="15"/>
      <c r="O157" s="15"/>
      <c r="P157" s="15"/>
      <c r="Q157" s="15"/>
      <c r="R157" s="15"/>
      <c r="S157" s="15"/>
      <c r="T157" s="15"/>
      <c r="U157" s="15"/>
      <c r="V157" s="16"/>
    </row>
    <row r="158" spans="2:22" ht="23" thickBot="1" x14ac:dyDescent="0.6">
      <c r="B158" s="14"/>
      <c r="C158" s="15"/>
      <c r="D158" s="15"/>
      <c r="E158" s="15"/>
      <c r="F158" s="15"/>
      <c r="G158" s="133" t="s">
        <v>223</v>
      </c>
      <c r="H158" s="134"/>
      <c r="I158" s="134"/>
      <c r="J158" s="135"/>
      <c r="K158" s="40" t="s">
        <v>210</v>
      </c>
      <c r="L158" s="40" t="s">
        <v>65</v>
      </c>
      <c r="M158" s="40" t="s">
        <v>44</v>
      </c>
      <c r="N158" s="15"/>
      <c r="O158" s="15"/>
      <c r="P158" s="15"/>
      <c r="Q158" s="15"/>
      <c r="R158" s="15"/>
      <c r="S158" s="15"/>
      <c r="T158" s="15"/>
      <c r="U158" s="15"/>
      <c r="V158" s="16"/>
    </row>
    <row r="159" spans="2:22" ht="18" thickBot="1" x14ac:dyDescent="0.6">
      <c r="B159" s="14"/>
      <c r="C159" s="15"/>
      <c r="D159" s="15"/>
      <c r="E159" s="15"/>
      <c r="F159" s="15"/>
      <c r="G159" s="15"/>
      <c r="H159" s="15"/>
      <c r="I159" s="15"/>
      <c r="J159" s="15"/>
      <c r="K159" s="15"/>
      <c r="L159" s="15"/>
      <c r="M159" s="15"/>
      <c r="N159" s="15"/>
      <c r="O159" s="15"/>
      <c r="P159" s="15"/>
      <c r="Q159" s="15"/>
      <c r="R159" s="15"/>
      <c r="S159" s="15"/>
      <c r="T159" s="15"/>
      <c r="U159" s="15"/>
      <c r="V159" s="16"/>
    </row>
    <row r="160" spans="2:22" ht="23" thickBot="1" x14ac:dyDescent="0.6">
      <c r="B160" s="14"/>
      <c r="C160" s="15"/>
      <c r="D160" s="15"/>
      <c r="E160" s="15"/>
      <c r="F160" s="15"/>
      <c r="G160" s="133" t="s">
        <v>224</v>
      </c>
      <c r="H160" s="134"/>
      <c r="I160" s="134"/>
      <c r="J160" s="135"/>
      <c r="K160" s="40" t="s">
        <v>210</v>
      </c>
      <c r="L160" s="40" t="s">
        <v>65</v>
      </c>
      <c r="M160" s="40" t="s">
        <v>44</v>
      </c>
      <c r="N160" s="15"/>
      <c r="O160" s="15"/>
      <c r="P160" s="15"/>
      <c r="Q160" s="15"/>
      <c r="R160" s="15"/>
      <c r="S160" s="15"/>
      <c r="T160" s="15"/>
      <c r="U160" s="15"/>
      <c r="V160" s="16"/>
    </row>
    <row r="161" spans="2:22" ht="18" thickBot="1" x14ac:dyDescent="0.6">
      <c r="B161" s="14"/>
      <c r="C161" s="15"/>
      <c r="D161" s="15"/>
      <c r="E161" s="15"/>
      <c r="F161" s="15"/>
      <c r="G161" s="15"/>
      <c r="H161" s="15"/>
      <c r="I161" s="15"/>
      <c r="J161" s="15"/>
      <c r="K161" s="15"/>
      <c r="L161" s="15"/>
      <c r="M161" s="15"/>
      <c r="N161" s="15"/>
      <c r="O161" s="15"/>
      <c r="P161" s="15"/>
      <c r="Q161" s="15"/>
      <c r="R161" s="15"/>
      <c r="S161" s="15"/>
      <c r="T161" s="15"/>
      <c r="U161" s="15"/>
      <c r="V161" s="16"/>
    </row>
    <row r="162" spans="2:22" ht="23" thickBot="1" x14ac:dyDescent="0.6">
      <c r="B162" s="14"/>
      <c r="C162" s="15"/>
      <c r="D162" s="15"/>
      <c r="E162" s="15"/>
      <c r="F162" s="15"/>
      <c r="G162" s="133" t="s">
        <v>225</v>
      </c>
      <c r="H162" s="134"/>
      <c r="I162" s="134"/>
      <c r="J162" s="135"/>
      <c r="K162" s="40" t="s">
        <v>169</v>
      </c>
      <c r="L162" s="40" t="s">
        <v>65</v>
      </c>
      <c r="M162" s="40" t="s">
        <v>44</v>
      </c>
      <c r="N162" s="15"/>
      <c r="O162" s="15"/>
      <c r="P162" s="15"/>
      <c r="Q162" s="15"/>
      <c r="R162" s="15"/>
      <c r="S162" s="15"/>
      <c r="T162" s="15"/>
      <c r="U162" s="15"/>
      <c r="V162" s="16"/>
    </row>
    <row r="163" spans="2:22" ht="18" thickBot="1" x14ac:dyDescent="0.6">
      <c r="B163" s="14"/>
      <c r="C163" s="15"/>
      <c r="D163" s="15"/>
      <c r="E163" s="15"/>
      <c r="F163" s="15"/>
      <c r="G163" s="15"/>
      <c r="H163" s="15"/>
      <c r="I163" s="15"/>
      <c r="J163" s="15"/>
      <c r="K163" s="15"/>
      <c r="L163" s="15"/>
      <c r="M163" s="15"/>
      <c r="N163" s="15"/>
      <c r="O163" s="15"/>
      <c r="P163" s="15"/>
      <c r="Q163" s="15"/>
      <c r="R163" s="15"/>
      <c r="S163" s="15"/>
      <c r="T163" s="15"/>
      <c r="U163" s="15"/>
      <c r="V163" s="16"/>
    </row>
    <row r="164" spans="2:22" ht="23" thickBot="1" x14ac:dyDescent="0.6">
      <c r="B164" s="14"/>
      <c r="C164" s="15"/>
      <c r="D164" s="15"/>
      <c r="E164" s="15"/>
      <c r="F164" s="15"/>
      <c r="G164" s="133" t="s">
        <v>226</v>
      </c>
      <c r="H164" s="134"/>
      <c r="I164" s="134"/>
      <c r="J164" s="135"/>
      <c r="K164" s="40" t="s">
        <v>210</v>
      </c>
      <c r="L164" s="40" t="s">
        <v>65</v>
      </c>
      <c r="M164" s="40" t="s">
        <v>44</v>
      </c>
      <c r="N164" s="15"/>
      <c r="O164" s="15"/>
      <c r="P164" s="15"/>
      <c r="Q164" s="15"/>
      <c r="R164" s="15"/>
      <c r="S164" s="15"/>
      <c r="T164" s="15"/>
      <c r="U164" s="15"/>
      <c r="V164" s="16"/>
    </row>
    <row r="165" spans="2:22" ht="18" thickBot="1" x14ac:dyDescent="0.6">
      <c r="B165" s="14"/>
      <c r="C165" s="15"/>
      <c r="D165" s="15"/>
      <c r="E165" s="15"/>
      <c r="F165" s="15"/>
      <c r="G165" s="15"/>
      <c r="H165" s="15"/>
      <c r="I165" s="15"/>
      <c r="J165" s="15"/>
      <c r="K165" s="15"/>
      <c r="L165" s="15"/>
      <c r="M165" s="15"/>
      <c r="N165" s="15"/>
      <c r="O165" s="15"/>
      <c r="P165" s="15"/>
      <c r="Q165" s="15"/>
      <c r="R165" s="15"/>
      <c r="S165" s="15"/>
      <c r="T165" s="15"/>
      <c r="U165" s="15"/>
      <c r="V165" s="16"/>
    </row>
    <row r="166" spans="2:22" ht="23" thickBot="1" x14ac:dyDescent="0.6">
      <c r="B166" s="14"/>
      <c r="C166" s="15"/>
      <c r="D166" s="15"/>
      <c r="E166" s="15"/>
      <c r="F166" s="15"/>
      <c r="G166" s="133" t="s">
        <v>227</v>
      </c>
      <c r="H166" s="134"/>
      <c r="I166" s="134"/>
      <c r="J166" s="135"/>
      <c r="K166" s="40" t="s">
        <v>210</v>
      </c>
      <c r="L166" s="40" t="s">
        <v>65</v>
      </c>
      <c r="M166" s="40" t="s">
        <v>44</v>
      </c>
      <c r="N166" s="15"/>
      <c r="O166" s="15"/>
      <c r="P166" s="15"/>
      <c r="Q166" s="15"/>
      <c r="R166" s="15"/>
      <c r="S166" s="15"/>
      <c r="T166" s="15"/>
      <c r="U166" s="15"/>
      <c r="V166" s="16"/>
    </row>
    <row r="167" spans="2:22" ht="18" thickBot="1" x14ac:dyDescent="0.6">
      <c r="B167" s="14"/>
      <c r="C167" s="15"/>
      <c r="D167" s="15"/>
      <c r="E167" s="15"/>
      <c r="F167" s="15"/>
      <c r="G167" s="15"/>
      <c r="H167" s="15"/>
      <c r="I167" s="15"/>
      <c r="J167" s="15"/>
      <c r="K167" s="15"/>
      <c r="L167" s="15"/>
      <c r="M167" s="15"/>
      <c r="N167" s="15"/>
      <c r="O167" s="15"/>
      <c r="P167" s="15"/>
      <c r="Q167" s="15"/>
      <c r="R167" s="15"/>
      <c r="S167" s="15"/>
      <c r="T167" s="15"/>
      <c r="U167" s="15"/>
      <c r="V167" s="16"/>
    </row>
    <row r="168" spans="2:22" ht="23" thickBot="1" x14ac:dyDescent="0.6">
      <c r="B168" s="14"/>
      <c r="C168" s="15"/>
      <c r="D168" s="15"/>
      <c r="E168" s="15"/>
      <c r="F168" s="15"/>
      <c r="G168" s="133" t="s">
        <v>229</v>
      </c>
      <c r="H168" s="134"/>
      <c r="I168" s="134"/>
      <c r="J168" s="135"/>
      <c r="K168" s="40" t="s">
        <v>169</v>
      </c>
      <c r="L168" s="40" t="s">
        <v>65</v>
      </c>
      <c r="M168" s="40" t="s">
        <v>44</v>
      </c>
      <c r="N168" s="15"/>
      <c r="O168" s="15"/>
      <c r="P168" s="15"/>
      <c r="Q168" s="15"/>
      <c r="R168" s="15"/>
      <c r="S168" s="15"/>
      <c r="T168" s="15"/>
      <c r="U168" s="15"/>
      <c r="V168" s="16"/>
    </row>
    <row r="169" spans="2:22" ht="18" thickBot="1" x14ac:dyDescent="0.6">
      <c r="B169" s="14"/>
      <c r="C169" s="15"/>
      <c r="D169" s="15"/>
      <c r="E169" s="15"/>
      <c r="F169" s="15"/>
      <c r="G169" s="15"/>
      <c r="H169" s="15"/>
      <c r="I169" s="15"/>
      <c r="J169" s="15"/>
      <c r="K169" s="15"/>
      <c r="L169" s="15"/>
      <c r="M169" s="15"/>
      <c r="N169" s="15"/>
      <c r="O169" s="15"/>
      <c r="P169" s="15"/>
      <c r="Q169" s="15"/>
      <c r="R169" s="15"/>
      <c r="S169" s="15"/>
      <c r="T169" s="15"/>
      <c r="U169" s="15"/>
      <c r="V169" s="16"/>
    </row>
    <row r="170" spans="2:22" ht="23" thickBot="1" x14ac:dyDescent="0.6">
      <c r="B170" s="14"/>
      <c r="C170" s="15"/>
      <c r="D170" s="15"/>
      <c r="E170" s="15"/>
      <c r="F170" s="15"/>
      <c r="G170" s="133" t="s">
        <v>230</v>
      </c>
      <c r="H170" s="134"/>
      <c r="I170" s="134"/>
      <c r="J170" s="135"/>
      <c r="K170" s="40" t="s">
        <v>210</v>
      </c>
      <c r="L170" s="40" t="s">
        <v>65</v>
      </c>
      <c r="M170" s="40" t="s">
        <v>44</v>
      </c>
      <c r="N170" s="15"/>
      <c r="O170" s="15"/>
      <c r="P170" s="15"/>
      <c r="Q170" s="15"/>
      <c r="R170" s="15"/>
      <c r="S170" s="15"/>
      <c r="T170" s="15"/>
      <c r="U170" s="15"/>
      <c r="V170" s="16"/>
    </row>
    <row r="171" spans="2:22" x14ac:dyDescent="0.55000000000000004">
      <c r="B171" s="14"/>
      <c r="C171" s="15"/>
      <c r="D171" s="15"/>
      <c r="E171" s="15"/>
      <c r="F171" s="15"/>
      <c r="G171" s="15"/>
      <c r="H171" s="15"/>
      <c r="I171" s="15"/>
      <c r="J171" s="15"/>
      <c r="K171" s="15"/>
      <c r="L171" s="15"/>
      <c r="M171" s="15"/>
      <c r="N171" s="15"/>
      <c r="O171" s="15"/>
      <c r="P171" s="15"/>
      <c r="Q171" s="15"/>
      <c r="R171" s="15"/>
      <c r="S171" s="15"/>
      <c r="T171" s="15"/>
      <c r="U171" s="15"/>
      <c r="V171" s="16"/>
    </row>
    <row r="172" spans="2:22" x14ac:dyDescent="0.55000000000000004">
      <c r="B172" s="14"/>
      <c r="C172" s="15"/>
      <c r="D172" s="15"/>
      <c r="E172" s="15"/>
      <c r="F172" s="15"/>
      <c r="G172" s="15"/>
      <c r="H172" s="15"/>
      <c r="I172" s="15"/>
      <c r="J172" s="15"/>
      <c r="K172" s="15"/>
      <c r="L172" s="15"/>
      <c r="M172" s="15"/>
      <c r="N172" s="15"/>
      <c r="O172" s="15"/>
      <c r="P172" s="15"/>
      <c r="Q172" s="15"/>
      <c r="R172" s="15"/>
      <c r="S172" s="15"/>
      <c r="T172" s="15"/>
      <c r="U172" s="15"/>
      <c r="V172" s="16"/>
    </row>
    <row r="173" spans="2:22" ht="22.5" x14ac:dyDescent="0.55000000000000004">
      <c r="B173" s="14"/>
      <c r="C173" s="15"/>
      <c r="D173" s="15"/>
      <c r="E173" s="45" t="s">
        <v>231</v>
      </c>
      <c r="F173" s="15"/>
      <c r="G173" s="15"/>
      <c r="H173" s="15"/>
      <c r="I173" s="15"/>
      <c r="J173" s="15"/>
      <c r="K173" s="15"/>
      <c r="L173" s="15"/>
      <c r="M173" s="15"/>
      <c r="N173" s="15"/>
      <c r="O173" s="15"/>
      <c r="P173" s="15"/>
      <c r="Q173" s="15"/>
      <c r="R173" s="15"/>
      <c r="S173" s="15"/>
      <c r="T173" s="15"/>
      <c r="U173" s="15"/>
      <c r="V173" s="16"/>
    </row>
    <row r="174" spans="2:22" x14ac:dyDescent="0.55000000000000004">
      <c r="B174" s="14"/>
      <c r="C174" s="15"/>
      <c r="D174" s="15"/>
      <c r="E174" s="15"/>
      <c r="F174" s="15"/>
      <c r="G174" s="15"/>
      <c r="H174" s="15"/>
      <c r="I174" s="15"/>
      <c r="J174" s="15"/>
      <c r="K174" s="15"/>
      <c r="L174" s="15"/>
      <c r="M174" s="15"/>
      <c r="N174" s="15"/>
      <c r="O174" s="15"/>
      <c r="P174" s="15"/>
      <c r="Q174" s="15"/>
      <c r="R174" s="15"/>
      <c r="S174" s="15"/>
      <c r="T174" s="15"/>
      <c r="U174" s="15"/>
      <c r="V174" s="16"/>
    </row>
    <row r="175" spans="2:22" ht="18" thickBot="1" x14ac:dyDescent="0.6">
      <c r="B175" s="14"/>
      <c r="C175" s="15"/>
      <c r="D175" s="15"/>
      <c r="E175" s="15"/>
      <c r="F175" s="15"/>
      <c r="G175" s="15"/>
      <c r="H175" s="15"/>
      <c r="I175" s="15"/>
      <c r="J175" s="15"/>
      <c r="K175" s="15"/>
      <c r="L175" s="15"/>
      <c r="M175" s="15"/>
      <c r="N175" s="15"/>
      <c r="O175" s="15"/>
      <c r="P175" s="15"/>
      <c r="Q175" s="15"/>
      <c r="R175" s="15"/>
      <c r="S175" s="15"/>
      <c r="T175" s="15"/>
      <c r="U175" s="15"/>
      <c r="V175" s="16"/>
    </row>
    <row r="176" spans="2:22" ht="23" thickBot="1" x14ac:dyDescent="0.6">
      <c r="B176" s="14"/>
      <c r="C176" s="15"/>
      <c r="D176" s="15"/>
      <c r="E176" s="15"/>
      <c r="F176" s="15"/>
      <c r="G176" s="133" t="s">
        <v>42</v>
      </c>
      <c r="H176" s="134"/>
      <c r="I176" s="134"/>
      <c r="J176" s="135"/>
      <c r="K176" s="40" t="s">
        <v>210</v>
      </c>
      <c r="L176" s="40" t="s">
        <v>232</v>
      </c>
      <c r="M176" s="40" t="s">
        <v>177</v>
      </c>
      <c r="N176" s="15"/>
      <c r="O176" s="15"/>
      <c r="P176" s="15"/>
      <c r="Q176" s="15"/>
      <c r="R176" s="15"/>
      <c r="S176" s="15"/>
      <c r="T176" s="15"/>
      <c r="U176" s="15"/>
      <c r="V176" s="16"/>
    </row>
    <row r="177" spans="2:22" x14ac:dyDescent="0.55000000000000004">
      <c r="B177" s="14"/>
      <c r="C177" s="15"/>
      <c r="D177" s="15"/>
      <c r="E177" s="15"/>
      <c r="F177" s="15"/>
      <c r="G177" s="15"/>
      <c r="H177" s="15"/>
      <c r="I177" s="15"/>
      <c r="J177" s="15"/>
      <c r="K177" s="15"/>
      <c r="L177" s="15"/>
      <c r="M177" s="15"/>
      <c r="N177" s="15"/>
      <c r="O177" s="15"/>
      <c r="P177" s="15"/>
      <c r="Q177" s="15"/>
      <c r="R177" s="15"/>
      <c r="S177" s="15"/>
      <c r="T177" s="15"/>
      <c r="U177" s="15"/>
      <c r="V177" s="16"/>
    </row>
    <row r="178" spans="2:22" ht="22.5" x14ac:dyDescent="0.55000000000000004">
      <c r="B178" s="14"/>
      <c r="C178" s="15"/>
      <c r="D178" s="15"/>
      <c r="E178" s="15"/>
      <c r="F178" s="15"/>
      <c r="G178" s="45" t="s">
        <v>233</v>
      </c>
      <c r="H178" s="15"/>
      <c r="I178" s="15"/>
      <c r="J178" s="15"/>
      <c r="K178" s="15"/>
      <c r="L178" s="15"/>
      <c r="M178" s="15"/>
      <c r="N178" s="15"/>
      <c r="O178" s="15"/>
      <c r="P178" s="15"/>
      <c r="Q178" s="15"/>
      <c r="R178" s="15"/>
      <c r="S178" s="15"/>
      <c r="T178" s="15"/>
      <c r="U178" s="15"/>
      <c r="V178" s="16"/>
    </row>
    <row r="179" spans="2:22" ht="18" thickBot="1" x14ac:dyDescent="0.6">
      <c r="B179" s="14"/>
      <c r="C179" s="15"/>
      <c r="D179" s="15"/>
      <c r="E179" s="15"/>
      <c r="F179" s="15"/>
      <c r="G179" s="15"/>
      <c r="H179" s="15"/>
      <c r="I179" s="15"/>
      <c r="J179" s="15"/>
      <c r="K179" s="15"/>
      <c r="L179" s="15"/>
      <c r="M179" s="15"/>
      <c r="N179" s="15"/>
      <c r="O179" s="15"/>
      <c r="P179" s="15"/>
      <c r="Q179" s="15"/>
      <c r="R179" s="15"/>
      <c r="S179" s="15"/>
      <c r="T179" s="15"/>
      <c r="U179" s="15"/>
      <c r="V179" s="16"/>
    </row>
    <row r="180" spans="2:22" ht="23" thickBot="1" x14ac:dyDescent="0.6">
      <c r="B180" s="14"/>
      <c r="C180" s="15"/>
      <c r="D180" s="15"/>
      <c r="E180" s="15"/>
      <c r="F180" s="15"/>
      <c r="G180" s="139" t="s">
        <v>42</v>
      </c>
      <c r="H180" s="140"/>
      <c r="I180" s="50" t="s">
        <v>236</v>
      </c>
      <c r="J180" s="139" t="s">
        <v>25</v>
      </c>
      <c r="K180" s="140"/>
      <c r="L180" s="50" t="s">
        <v>237</v>
      </c>
      <c r="M180" s="139" t="s">
        <v>43</v>
      </c>
      <c r="N180" s="141"/>
      <c r="O180" s="140"/>
      <c r="P180" s="15"/>
      <c r="Q180" s="15"/>
      <c r="R180" s="15"/>
      <c r="S180" s="15"/>
      <c r="T180" s="15"/>
      <c r="U180" s="15"/>
      <c r="V180" s="16"/>
    </row>
    <row r="181" spans="2:22" x14ac:dyDescent="0.55000000000000004">
      <c r="B181" s="14"/>
      <c r="C181" s="15"/>
      <c r="D181" s="15"/>
      <c r="E181" s="15"/>
      <c r="F181" s="15"/>
      <c r="G181" s="15"/>
      <c r="H181" s="15"/>
      <c r="I181" s="15"/>
      <c r="J181" s="15"/>
      <c r="K181" s="15"/>
      <c r="L181" s="15"/>
      <c r="M181" s="15"/>
      <c r="N181" s="15"/>
      <c r="O181" s="15"/>
      <c r="P181" s="15"/>
      <c r="Q181" s="15"/>
      <c r="R181" s="15"/>
      <c r="S181" s="15"/>
      <c r="T181" s="15"/>
      <c r="U181" s="15"/>
      <c r="V181" s="16"/>
    </row>
    <row r="182" spans="2:22" ht="18" thickBot="1" x14ac:dyDescent="0.6">
      <c r="B182" s="14"/>
      <c r="C182" s="15"/>
      <c r="D182" s="15"/>
      <c r="E182" s="15"/>
      <c r="F182" s="15"/>
      <c r="G182" s="15"/>
      <c r="H182" s="15"/>
      <c r="I182" s="15"/>
      <c r="J182" s="15"/>
      <c r="K182" s="15"/>
      <c r="L182" s="15"/>
      <c r="M182" s="15"/>
      <c r="N182" s="15"/>
      <c r="O182" s="15"/>
      <c r="P182" s="15"/>
      <c r="Q182" s="15"/>
      <c r="R182" s="15"/>
      <c r="S182" s="15"/>
      <c r="T182" s="15"/>
      <c r="U182" s="15"/>
      <c r="V182" s="16"/>
    </row>
    <row r="183" spans="2:22" ht="23" thickBot="1" x14ac:dyDescent="0.6">
      <c r="B183" s="14"/>
      <c r="C183" s="15"/>
      <c r="D183" s="15"/>
      <c r="E183" s="15"/>
      <c r="F183" s="15"/>
      <c r="G183" s="133" t="s">
        <v>234</v>
      </c>
      <c r="H183" s="134"/>
      <c r="I183" s="134"/>
      <c r="J183" s="135"/>
      <c r="K183" s="40" t="s">
        <v>210</v>
      </c>
      <c r="L183" s="40" t="s">
        <v>232</v>
      </c>
      <c r="M183" s="40" t="s">
        <v>177</v>
      </c>
      <c r="N183" s="15"/>
      <c r="O183" s="15"/>
      <c r="P183" s="15"/>
      <c r="Q183" s="15"/>
      <c r="R183" s="15"/>
      <c r="S183" s="15"/>
      <c r="T183" s="15"/>
      <c r="U183" s="15"/>
      <c r="V183" s="16"/>
    </row>
    <row r="184" spans="2:22" x14ac:dyDescent="0.55000000000000004">
      <c r="B184" s="14"/>
      <c r="C184" s="15"/>
      <c r="D184" s="15"/>
      <c r="E184" s="15"/>
      <c r="F184" s="15"/>
      <c r="G184" s="15"/>
      <c r="H184" s="15"/>
      <c r="I184" s="15"/>
      <c r="J184" s="15"/>
      <c r="K184" s="15"/>
      <c r="L184" s="15"/>
      <c r="M184" s="15"/>
      <c r="N184" s="15"/>
      <c r="O184" s="15"/>
      <c r="P184" s="15"/>
      <c r="Q184" s="15"/>
      <c r="R184" s="15"/>
      <c r="S184" s="15"/>
      <c r="T184" s="15"/>
      <c r="U184" s="15"/>
      <c r="V184" s="16"/>
    </row>
    <row r="185" spans="2:22" ht="22.5" x14ac:dyDescent="0.55000000000000004">
      <c r="B185" s="14"/>
      <c r="C185" s="15"/>
      <c r="D185" s="15"/>
      <c r="E185" s="15"/>
      <c r="F185" s="15"/>
      <c r="G185" s="45" t="s">
        <v>233</v>
      </c>
      <c r="H185" s="15"/>
      <c r="I185" s="15"/>
      <c r="J185" s="15"/>
      <c r="K185" s="15"/>
      <c r="L185" s="15"/>
      <c r="M185" s="15"/>
      <c r="N185" s="15"/>
      <c r="O185" s="15"/>
      <c r="P185" s="15"/>
      <c r="Q185" s="15"/>
      <c r="R185" s="15"/>
      <c r="S185" s="15"/>
      <c r="T185" s="15"/>
      <c r="U185" s="15"/>
      <c r="V185" s="16"/>
    </row>
    <row r="186" spans="2:22" ht="18" thickBot="1" x14ac:dyDescent="0.6">
      <c r="B186" s="14"/>
      <c r="C186" s="15"/>
      <c r="D186" s="15"/>
      <c r="E186" s="15"/>
      <c r="F186" s="15"/>
      <c r="G186" s="15"/>
      <c r="H186" s="15"/>
      <c r="I186" s="15"/>
      <c r="J186" s="15"/>
      <c r="K186" s="15"/>
      <c r="L186" s="15"/>
      <c r="M186" s="15"/>
      <c r="N186" s="15"/>
      <c r="O186" s="15"/>
      <c r="P186" s="15"/>
      <c r="Q186" s="15"/>
      <c r="R186" s="15"/>
      <c r="S186" s="15"/>
      <c r="T186" s="15"/>
      <c r="U186" s="15"/>
      <c r="V186" s="16"/>
    </row>
    <row r="187" spans="2:22" ht="23" thickBot="1" x14ac:dyDescent="0.6">
      <c r="B187" s="14"/>
      <c r="C187" s="15"/>
      <c r="D187" s="15"/>
      <c r="E187" s="15"/>
      <c r="F187" s="15"/>
      <c r="G187" s="139" t="s">
        <v>234</v>
      </c>
      <c r="H187" s="140"/>
      <c r="I187" s="50" t="s">
        <v>236</v>
      </c>
      <c r="J187" s="139" t="s">
        <v>238</v>
      </c>
      <c r="K187" s="140"/>
      <c r="L187" s="50" t="s">
        <v>237</v>
      </c>
      <c r="M187" s="139" t="s">
        <v>227</v>
      </c>
      <c r="N187" s="141"/>
      <c r="O187" s="140"/>
      <c r="P187" s="15"/>
      <c r="Q187" s="15"/>
      <c r="R187" s="15"/>
      <c r="S187" s="15"/>
      <c r="T187" s="15"/>
      <c r="U187" s="15"/>
      <c r="V187" s="16"/>
    </row>
    <row r="188" spans="2:22" x14ac:dyDescent="0.55000000000000004">
      <c r="B188" s="14"/>
      <c r="C188" s="15"/>
      <c r="D188" s="15"/>
      <c r="E188" s="15"/>
      <c r="F188" s="15"/>
      <c r="G188" s="15"/>
      <c r="H188" s="15"/>
      <c r="I188" s="15"/>
      <c r="J188" s="15"/>
      <c r="K188" s="15"/>
      <c r="L188" s="15"/>
      <c r="M188" s="15"/>
      <c r="N188" s="15"/>
      <c r="O188" s="15"/>
      <c r="P188" s="15"/>
      <c r="Q188" s="15"/>
      <c r="R188" s="15"/>
      <c r="S188" s="15"/>
      <c r="T188" s="15"/>
      <c r="U188" s="15"/>
      <c r="V188" s="16"/>
    </row>
    <row r="189" spans="2:22" ht="18" thickBot="1" x14ac:dyDescent="0.6">
      <c r="B189" s="14"/>
      <c r="C189" s="15"/>
      <c r="D189" s="15"/>
      <c r="E189" s="15"/>
      <c r="F189" s="15"/>
      <c r="G189" s="15"/>
      <c r="H189" s="15"/>
      <c r="I189" s="15"/>
      <c r="J189" s="15"/>
      <c r="K189" s="15"/>
      <c r="L189" s="15"/>
      <c r="M189" s="15"/>
      <c r="N189" s="15"/>
      <c r="O189" s="15"/>
      <c r="P189" s="15"/>
      <c r="Q189" s="15"/>
      <c r="R189" s="15"/>
      <c r="S189" s="15"/>
      <c r="T189" s="15"/>
      <c r="U189" s="15"/>
      <c r="V189" s="16"/>
    </row>
    <row r="190" spans="2:22" ht="23" thickBot="1" x14ac:dyDescent="0.6">
      <c r="B190" s="14"/>
      <c r="C190" s="15"/>
      <c r="D190" s="15"/>
      <c r="E190" s="15"/>
      <c r="F190" s="15"/>
      <c r="G190" s="133" t="s">
        <v>239</v>
      </c>
      <c r="H190" s="134"/>
      <c r="I190" s="134"/>
      <c r="J190" s="135"/>
      <c r="K190" s="40" t="s">
        <v>210</v>
      </c>
      <c r="L190" s="40" t="s">
        <v>232</v>
      </c>
      <c r="M190" s="40" t="s">
        <v>66</v>
      </c>
      <c r="N190" s="15"/>
      <c r="O190" s="15"/>
      <c r="P190" s="15"/>
      <c r="Q190" s="15"/>
      <c r="R190" s="15"/>
      <c r="S190" s="15"/>
      <c r="T190" s="15"/>
      <c r="U190" s="15"/>
      <c r="V190" s="16"/>
    </row>
    <row r="191" spans="2:22" x14ac:dyDescent="0.55000000000000004">
      <c r="B191" s="14"/>
      <c r="C191" s="15"/>
      <c r="D191" s="15"/>
      <c r="E191" s="15"/>
      <c r="F191" s="15"/>
      <c r="G191" s="15"/>
      <c r="H191" s="15"/>
      <c r="I191" s="15"/>
      <c r="J191" s="15"/>
      <c r="K191" s="15"/>
      <c r="L191" s="15"/>
      <c r="M191" s="15"/>
      <c r="N191" s="15"/>
      <c r="O191" s="15"/>
      <c r="P191" s="15"/>
      <c r="Q191" s="15"/>
      <c r="R191" s="15"/>
      <c r="S191" s="15"/>
      <c r="T191" s="15"/>
      <c r="U191" s="15"/>
      <c r="V191" s="16"/>
    </row>
    <row r="192" spans="2:22" ht="22.5" x14ac:dyDescent="0.55000000000000004">
      <c r="B192" s="14"/>
      <c r="C192" s="15"/>
      <c r="D192" s="15"/>
      <c r="E192" s="15"/>
      <c r="F192" s="15"/>
      <c r="G192" s="45" t="s">
        <v>233</v>
      </c>
      <c r="H192" s="15"/>
      <c r="I192" s="15"/>
      <c r="J192" s="15"/>
      <c r="K192" s="15"/>
      <c r="L192" s="15"/>
      <c r="M192" s="15"/>
      <c r="N192" s="15"/>
      <c r="O192" s="15"/>
      <c r="P192" s="15"/>
      <c r="Q192" s="15"/>
      <c r="R192" s="15"/>
      <c r="S192" s="15"/>
      <c r="T192" s="15"/>
      <c r="U192" s="15"/>
      <c r="V192" s="16"/>
    </row>
    <row r="193" spans="2:22" ht="18" thickBot="1" x14ac:dyDescent="0.6">
      <c r="B193" s="14"/>
      <c r="C193" s="15"/>
      <c r="D193" s="15"/>
      <c r="E193" s="15"/>
      <c r="F193" s="15"/>
      <c r="G193" s="15"/>
      <c r="H193" s="15"/>
      <c r="I193" s="15"/>
      <c r="J193" s="15"/>
      <c r="K193" s="15"/>
      <c r="L193" s="15"/>
      <c r="M193" s="15"/>
      <c r="N193" s="15"/>
      <c r="O193" s="15"/>
      <c r="P193" s="15"/>
      <c r="Q193" s="15"/>
      <c r="R193" s="15"/>
      <c r="S193" s="15"/>
      <c r="T193" s="15"/>
      <c r="U193" s="15"/>
      <c r="V193" s="16"/>
    </row>
    <row r="194" spans="2:22" ht="23" thickBot="1" x14ac:dyDescent="0.6">
      <c r="B194" s="14"/>
      <c r="C194" s="15"/>
      <c r="D194" s="15"/>
      <c r="E194" s="15"/>
      <c r="F194" s="15"/>
      <c r="G194" s="139" t="s">
        <v>239</v>
      </c>
      <c r="H194" s="140"/>
      <c r="I194" s="50" t="s">
        <v>236</v>
      </c>
      <c r="J194" s="139" t="s">
        <v>72</v>
      </c>
      <c r="K194" s="140"/>
      <c r="L194" s="50" t="s">
        <v>237</v>
      </c>
      <c r="M194" s="139" t="s">
        <v>25</v>
      </c>
      <c r="N194" s="141"/>
      <c r="O194" s="140"/>
      <c r="P194" s="50" t="s">
        <v>240</v>
      </c>
      <c r="Q194" s="179">
        <v>1</v>
      </c>
      <c r="R194" s="15"/>
      <c r="S194" s="15"/>
      <c r="T194" s="15"/>
      <c r="U194" s="15"/>
      <c r="V194" s="16"/>
    </row>
    <row r="195" spans="2:22" x14ac:dyDescent="0.55000000000000004">
      <c r="B195" s="14"/>
      <c r="C195" s="15"/>
      <c r="D195" s="15"/>
      <c r="E195" s="15"/>
      <c r="F195" s="15"/>
      <c r="G195" s="15"/>
      <c r="H195" s="15"/>
      <c r="I195" s="15"/>
      <c r="J195" s="15"/>
      <c r="K195" s="15"/>
      <c r="L195" s="15"/>
      <c r="M195" s="15"/>
      <c r="N195" s="15"/>
      <c r="O195" s="15"/>
      <c r="P195" s="15"/>
      <c r="Q195" s="15"/>
      <c r="R195" s="15"/>
      <c r="S195" s="15"/>
      <c r="T195" s="15"/>
      <c r="U195" s="15"/>
      <c r="V195" s="16"/>
    </row>
    <row r="196" spans="2:22" ht="22.5" x14ac:dyDescent="0.55000000000000004">
      <c r="B196" s="14"/>
      <c r="C196" s="15"/>
      <c r="D196" s="15"/>
      <c r="E196" s="15"/>
      <c r="F196" s="15"/>
      <c r="G196" s="45" t="s">
        <v>233</v>
      </c>
      <c r="H196" s="15"/>
      <c r="I196" s="15"/>
      <c r="J196" s="15"/>
      <c r="K196" s="15"/>
      <c r="L196" s="15"/>
      <c r="M196" s="15"/>
      <c r="N196" s="15"/>
      <c r="O196" s="15"/>
      <c r="P196" s="15"/>
      <c r="Q196" s="15"/>
      <c r="R196" s="15"/>
      <c r="S196" s="15"/>
      <c r="T196" s="15"/>
      <c r="U196" s="15"/>
      <c r="V196" s="16"/>
    </row>
    <row r="197" spans="2:22" ht="18" thickBot="1" x14ac:dyDescent="0.6">
      <c r="B197" s="14"/>
      <c r="C197" s="15"/>
      <c r="D197" s="15"/>
      <c r="E197" s="15"/>
      <c r="F197" s="15"/>
      <c r="G197" s="15"/>
      <c r="H197" s="15"/>
      <c r="I197" s="15"/>
      <c r="J197" s="15"/>
      <c r="K197" s="15"/>
      <c r="L197" s="15"/>
      <c r="M197" s="15"/>
      <c r="N197" s="15"/>
      <c r="O197" s="15"/>
      <c r="P197" s="15"/>
      <c r="Q197" s="15"/>
      <c r="R197" s="15"/>
      <c r="S197" s="15"/>
      <c r="T197" s="15"/>
      <c r="U197" s="15"/>
      <c r="V197" s="16"/>
    </row>
    <row r="198" spans="2:22" ht="23" thickBot="1" x14ac:dyDescent="0.6">
      <c r="B198" s="14"/>
      <c r="C198" s="15"/>
      <c r="D198" s="15"/>
      <c r="E198" s="15"/>
      <c r="F198" s="15"/>
      <c r="G198" s="139" t="s">
        <v>122</v>
      </c>
      <c r="H198" s="140"/>
      <c r="I198" s="50" t="s">
        <v>236</v>
      </c>
      <c r="J198" s="139" t="s">
        <v>121</v>
      </c>
      <c r="K198" s="140"/>
      <c r="L198" s="50" t="s">
        <v>237</v>
      </c>
      <c r="M198" s="139" t="s">
        <v>25</v>
      </c>
      <c r="N198" s="141"/>
      <c r="O198" s="140"/>
      <c r="P198" s="50" t="s">
        <v>240</v>
      </c>
      <c r="Q198" s="179">
        <v>1</v>
      </c>
      <c r="R198" s="15"/>
      <c r="S198" s="15"/>
      <c r="T198" s="15"/>
      <c r="U198" s="15"/>
      <c r="V198" s="16"/>
    </row>
    <row r="199" spans="2:22" x14ac:dyDescent="0.55000000000000004">
      <c r="B199" s="17"/>
      <c r="C199" s="180"/>
      <c r="D199" s="180"/>
      <c r="E199" s="180"/>
      <c r="F199" s="180"/>
      <c r="G199" s="180"/>
      <c r="H199" s="180"/>
      <c r="I199" s="180"/>
      <c r="J199" s="180"/>
      <c r="K199" s="180"/>
      <c r="L199" s="180"/>
      <c r="M199" s="180"/>
      <c r="N199" s="180"/>
      <c r="O199" s="180"/>
      <c r="P199" s="180"/>
      <c r="Q199" s="180"/>
      <c r="R199" s="180"/>
      <c r="S199" s="180"/>
      <c r="T199" s="180"/>
      <c r="U199" s="180"/>
      <c r="V199" s="18"/>
    </row>
  </sheetData>
  <mergeCells count="91">
    <mergeCell ref="G194:H194"/>
    <mergeCell ref="J194:K194"/>
    <mergeCell ref="M194:O194"/>
    <mergeCell ref="G198:H198"/>
    <mergeCell ref="J198:K198"/>
    <mergeCell ref="M198:O198"/>
    <mergeCell ref="M180:O180"/>
    <mergeCell ref="G187:H187"/>
    <mergeCell ref="J187:K187"/>
    <mergeCell ref="M187:O187"/>
    <mergeCell ref="G190:J190"/>
    <mergeCell ref="G166:J166"/>
    <mergeCell ref="G168:J168"/>
    <mergeCell ref="G170:J170"/>
    <mergeCell ref="G176:J176"/>
    <mergeCell ref="G183:J183"/>
    <mergeCell ref="G180:H180"/>
    <mergeCell ref="J180:K180"/>
    <mergeCell ref="G164:J164"/>
    <mergeCell ref="I145:L145"/>
    <mergeCell ref="G131:J131"/>
    <mergeCell ref="H133:K133"/>
    <mergeCell ref="I135:L135"/>
    <mergeCell ref="I139:L139"/>
    <mergeCell ref="I141:L141"/>
    <mergeCell ref="I143:L143"/>
    <mergeCell ref="H137:K137"/>
    <mergeCell ref="G152:J152"/>
    <mergeCell ref="G156:J156"/>
    <mergeCell ref="G158:J158"/>
    <mergeCell ref="G160:J160"/>
    <mergeCell ref="G162:J162"/>
    <mergeCell ref="J105:M105"/>
    <mergeCell ref="I86:L86"/>
    <mergeCell ref="I90:L90"/>
    <mergeCell ref="G127:J127"/>
    <mergeCell ref="J107:M107"/>
    <mergeCell ref="J109:M109"/>
    <mergeCell ref="J111:M111"/>
    <mergeCell ref="J113:M113"/>
    <mergeCell ref="I115:L115"/>
    <mergeCell ref="I117:L117"/>
    <mergeCell ref="I119:L119"/>
    <mergeCell ref="H99:K99"/>
    <mergeCell ref="H121:K121"/>
    <mergeCell ref="G97:J97"/>
    <mergeCell ref="I101:L101"/>
    <mergeCell ref="F64:I64"/>
    <mergeCell ref="H84:K84"/>
    <mergeCell ref="H88:K88"/>
    <mergeCell ref="I92:L92"/>
    <mergeCell ref="J103:M103"/>
    <mergeCell ref="I76:L76"/>
    <mergeCell ref="J78:M78"/>
    <mergeCell ref="J80:M80"/>
    <mergeCell ref="J82:M82"/>
    <mergeCell ref="G42:J42"/>
    <mergeCell ref="G46:J46"/>
    <mergeCell ref="G52:J52"/>
    <mergeCell ref="G58:J58"/>
    <mergeCell ref="G60:J60"/>
    <mergeCell ref="G66:J66"/>
    <mergeCell ref="I70:L70"/>
    <mergeCell ref="H68:K68"/>
    <mergeCell ref="J72:M72"/>
    <mergeCell ref="J74:M74"/>
    <mergeCell ref="F50:I50"/>
    <mergeCell ref="F56:I56"/>
    <mergeCell ref="G30:K30"/>
    <mergeCell ref="G44:J44"/>
    <mergeCell ref="G54:J54"/>
    <mergeCell ref="G26:K26"/>
    <mergeCell ref="G28:K28"/>
    <mergeCell ref="D34:I34"/>
    <mergeCell ref="G40:J40"/>
    <mergeCell ref="E38:H38"/>
    <mergeCell ref="E48:H48"/>
    <mergeCell ref="D24:I24"/>
    <mergeCell ref="B9:V9"/>
    <mergeCell ref="B11:V11"/>
    <mergeCell ref="B2:K2"/>
    <mergeCell ref="L2:N2"/>
    <mergeCell ref="B4:V4"/>
    <mergeCell ref="B5:V5"/>
    <mergeCell ref="C7:G7"/>
    <mergeCell ref="I7:K7"/>
    <mergeCell ref="D13:I13"/>
    <mergeCell ref="G15:J15"/>
    <mergeCell ref="H19:K19"/>
    <mergeCell ref="H17:K17"/>
    <mergeCell ref="H21:K21"/>
  </mergeCells>
  <phoneticPr fontId="1"/>
  <printOptions horizontalCentered="1"/>
  <pageMargins left="0" right="0" top="0.74803149606299213" bottom="0.74803149606299213" header="0.31496062992125984" footer="0.31496062992125984"/>
  <pageSetup paperSize="8" scale="60"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B1:X89"/>
  <sheetViews>
    <sheetView showGridLines="0" tabSelected="1" zoomScale="60" zoomScaleNormal="60" workbookViewId="0"/>
  </sheetViews>
  <sheetFormatPr defaultColWidth="8.75" defaultRowHeight="17.5" x14ac:dyDescent="0.55000000000000004"/>
  <cols>
    <col min="1" max="1" width="3.08203125" style="1" customWidth="1"/>
    <col min="2" max="2" width="5.83203125" style="1" customWidth="1"/>
    <col min="3" max="3" width="23.75" style="1" customWidth="1"/>
    <col min="4" max="6" width="3.83203125" style="1" customWidth="1"/>
    <col min="7" max="7" width="7.5" style="1" customWidth="1"/>
    <col min="8" max="8" width="10.75" style="1" customWidth="1"/>
    <col min="9" max="9" width="10.33203125" style="1" customWidth="1"/>
    <col min="10" max="10" width="10" style="1" customWidth="1"/>
    <col min="11" max="11" width="17.33203125" style="1" customWidth="1"/>
    <col min="12" max="12" width="10.83203125" style="1" customWidth="1"/>
    <col min="13" max="13" width="10" style="1" customWidth="1"/>
    <col min="14" max="14" width="6.75" style="1" customWidth="1"/>
    <col min="15" max="15" width="6.83203125" style="1" customWidth="1"/>
    <col min="16" max="16" width="13.75" style="1" customWidth="1"/>
    <col min="17" max="17" width="22.33203125" style="1" customWidth="1"/>
    <col min="18" max="18" width="13.75" style="1" customWidth="1"/>
    <col min="19" max="19" width="18.58203125" style="1" customWidth="1"/>
    <col min="20" max="20" width="13.75" style="1" customWidth="1"/>
    <col min="21" max="21" width="18.5" style="1" customWidth="1"/>
    <col min="22" max="22" width="13.75" style="1" customWidth="1"/>
    <col min="23" max="23" width="17.33203125" style="1" customWidth="1"/>
    <col min="24" max="24" width="13.5" style="1" customWidth="1"/>
    <col min="25" max="25" width="11.25" style="1" customWidth="1"/>
    <col min="26" max="16384" width="8.75" style="1"/>
  </cols>
  <sheetData>
    <row r="1" spans="2:24" ht="25.5" x14ac:dyDescent="0.85">
      <c r="B1" s="5" t="s">
        <v>27</v>
      </c>
      <c r="C1" s="5"/>
      <c r="D1" s="5"/>
      <c r="E1" s="5"/>
      <c r="F1" s="5"/>
      <c r="G1" s="5"/>
      <c r="H1" s="5"/>
      <c r="I1" s="5"/>
      <c r="J1" s="5"/>
      <c r="K1" s="5"/>
      <c r="L1" s="5"/>
      <c r="M1" s="5"/>
      <c r="N1" s="6"/>
      <c r="O1" s="6"/>
      <c r="P1" s="6"/>
      <c r="Q1" s="6"/>
      <c r="R1" s="6"/>
      <c r="S1" s="6"/>
      <c r="T1" s="6"/>
      <c r="U1" s="6"/>
      <c r="V1" s="6"/>
      <c r="W1" s="34"/>
      <c r="X1" s="34"/>
    </row>
    <row r="2" spans="2:24" ht="38" x14ac:dyDescent="1.25">
      <c r="B2" s="117" t="s">
        <v>28</v>
      </c>
      <c r="C2" s="117"/>
      <c r="D2" s="117"/>
      <c r="E2" s="117"/>
      <c r="F2" s="117"/>
      <c r="G2" s="117"/>
      <c r="H2" s="117"/>
      <c r="I2" s="117"/>
      <c r="J2" s="117"/>
      <c r="K2" s="117"/>
      <c r="L2" s="117"/>
      <c r="M2" s="118" t="s">
        <v>153</v>
      </c>
      <c r="N2" s="118"/>
      <c r="O2" s="118"/>
      <c r="P2" s="38" t="s">
        <v>111</v>
      </c>
      <c r="Q2" s="38"/>
      <c r="R2" s="38"/>
      <c r="S2" s="38"/>
      <c r="T2" s="38"/>
      <c r="U2" s="38"/>
      <c r="V2" s="38"/>
      <c r="W2" s="38"/>
      <c r="X2" s="7"/>
    </row>
    <row r="3" spans="2:24" ht="31.5" x14ac:dyDescent="1.05">
      <c r="B3" s="8"/>
      <c r="C3" s="30" t="s">
        <v>154</v>
      </c>
      <c r="D3" s="8"/>
      <c r="E3" s="8"/>
      <c r="F3" s="8"/>
      <c r="G3" s="8"/>
      <c r="H3" s="8"/>
      <c r="I3" s="30" t="s">
        <v>242</v>
      </c>
      <c r="J3" s="8"/>
      <c r="K3" s="8"/>
      <c r="L3" s="8"/>
      <c r="M3" s="39"/>
      <c r="N3" s="9"/>
      <c r="O3" s="9"/>
      <c r="P3" s="9"/>
      <c r="Q3" s="9"/>
      <c r="R3" s="9"/>
      <c r="S3" s="9"/>
      <c r="T3" s="9"/>
      <c r="U3" s="9"/>
      <c r="V3" s="9"/>
      <c r="W3" s="9"/>
      <c r="X3" s="10"/>
    </row>
    <row r="4" spans="2:24" ht="22.5" x14ac:dyDescent="0.55000000000000004">
      <c r="B4" s="119" t="s">
        <v>0</v>
      </c>
      <c r="C4" s="120"/>
      <c r="D4" s="120"/>
      <c r="E4" s="120"/>
      <c r="F4" s="120"/>
      <c r="G4" s="120"/>
      <c r="H4" s="120"/>
      <c r="I4" s="120"/>
      <c r="J4" s="120"/>
      <c r="K4" s="120"/>
      <c r="L4" s="120"/>
      <c r="M4" s="120"/>
      <c r="N4" s="120"/>
      <c r="O4" s="120"/>
      <c r="P4" s="120"/>
      <c r="Q4" s="120"/>
      <c r="R4" s="120"/>
      <c r="S4" s="120"/>
      <c r="T4" s="120"/>
      <c r="U4" s="120"/>
      <c r="V4" s="120"/>
      <c r="W4" s="120"/>
      <c r="X4" s="121"/>
    </row>
    <row r="5" spans="2:24" ht="67.900000000000006" customHeight="1" x14ac:dyDescent="0.55000000000000004">
      <c r="B5" s="75" t="s">
        <v>118</v>
      </c>
      <c r="C5" s="76"/>
      <c r="D5" s="76"/>
      <c r="E5" s="76"/>
      <c r="F5" s="76"/>
      <c r="G5" s="76"/>
      <c r="H5" s="76"/>
      <c r="I5" s="76"/>
      <c r="J5" s="76"/>
      <c r="K5" s="76"/>
      <c r="L5" s="76"/>
      <c r="M5" s="76"/>
      <c r="N5" s="76"/>
      <c r="O5" s="76"/>
      <c r="P5" s="76"/>
      <c r="Q5" s="76"/>
      <c r="R5" s="76"/>
      <c r="S5" s="76"/>
      <c r="T5" s="76"/>
      <c r="U5" s="76"/>
      <c r="V5" s="76"/>
      <c r="W5" s="76"/>
      <c r="X5" s="77"/>
    </row>
    <row r="6" spans="2:24" ht="6" customHeight="1" x14ac:dyDescent="0.55000000000000004"/>
    <row r="7" spans="2:24" ht="28.5" x14ac:dyDescent="0.95">
      <c r="B7" s="12">
        <v>2</v>
      </c>
      <c r="C7" s="113" t="s">
        <v>157</v>
      </c>
      <c r="D7" s="114"/>
      <c r="E7" s="114"/>
      <c r="F7" s="114"/>
      <c r="G7" s="115"/>
      <c r="H7" s="11">
        <v>1</v>
      </c>
      <c r="I7" s="116" t="s">
        <v>24</v>
      </c>
      <c r="J7" s="116"/>
      <c r="K7" s="116"/>
      <c r="L7" s="116"/>
      <c r="M7" s="31"/>
      <c r="N7" s="31"/>
      <c r="O7" s="31"/>
      <c r="P7" s="31"/>
      <c r="Q7" s="31"/>
      <c r="R7" s="31"/>
      <c r="S7" s="31"/>
      <c r="T7" s="31"/>
      <c r="U7" s="31"/>
      <c r="V7" s="31"/>
      <c r="W7" s="31"/>
      <c r="X7" s="32"/>
    </row>
    <row r="8" spans="2:24" ht="7.15" customHeight="1" x14ac:dyDescent="0.55000000000000004">
      <c r="B8" s="14"/>
      <c r="C8" s="15"/>
      <c r="D8" s="15"/>
      <c r="E8" s="15"/>
      <c r="F8" s="15"/>
      <c r="G8" s="15"/>
      <c r="H8" s="15"/>
      <c r="I8" s="15"/>
      <c r="J8" s="15"/>
      <c r="K8" s="15"/>
      <c r="L8" s="15"/>
      <c r="M8" s="15"/>
      <c r="N8" s="15"/>
      <c r="O8" s="15"/>
      <c r="P8" s="15"/>
      <c r="Q8" s="15"/>
      <c r="R8" s="15"/>
      <c r="S8" s="15"/>
      <c r="T8" s="15"/>
      <c r="U8" s="15"/>
      <c r="V8" s="15"/>
      <c r="W8" s="15"/>
      <c r="X8" s="16"/>
    </row>
    <row r="9" spans="2:24" ht="81.400000000000006" customHeight="1" x14ac:dyDescent="0.55000000000000004">
      <c r="B9" s="72" t="s">
        <v>112</v>
      </c>
      <c r="C9" s="73"/>
      <c r="D9" s="73"/>
      <c r="E9" s="73"/>
      <c r="F9" s="73"/>
      <c r="G9" s="73"/>
      <c r="H9" s="73"/>
      <c r="I9" s="73"/>
      <c r="J9" s="73"/>
      <c r="K9" s="73"/>
      <c r="L9" s="73"/>
      <c r="M9" s="73"/>
      <c r="N9" s="73"/>
      <c r="O9" s="73"/>
      <c r="P9" s="73"/>
      <c r="Q9" s="73"/>
      <c r="R9" s="73"/>
      <c r="S9" s="73"/>
      <c r="T9" s="73"/>
      <c r="U9" s="73"/>
      <c r="V9" s="73"/>
      <c r="W9" s="73"/>
      <c r="X9" s="74"/>
    </row>
    <row r="10" spans="2:24" x14ac:dyDescent="0.55000000000000004">
      <c r="B10" s="14"/>
      <c r="C10" s="15"/>
      <c r="D10" s="15"/>
      <c r="E10" s="15"/>
      <c r="F10" s="15"/>
      <c r="G10" s="15"/>
      <c r="H10" s="15"/>
      <c r="I10" s="15"/>
      <c r="J10" s="15"/>
      <c r="K10" s="15"/>
      <c r="L10" s="15"/>
      <c r="M10" s="15"/>
      <c r="N10" s="15"/>
      <c r="O10" s="15"/>
      <c r="P10" s="15"/>
      <c r="Q10" s="15"/>
      <c r="R10" s="15"/>
      <c r="S10" s="15"/>
      <c r="T10" s="15"/>
      <c r="U10" s="15"/>
      <c r="V10" s="15"/>
      <c r="W10" s="15"/>
      <c r="X10" s="16"/>
    </row>
    <row r="11" spans="2:24" ht="103.15" customHeight="1" x14ac:dyDescent="0.55000000000000004">
      <c r="B11" s="75" t="s">
        <v>241</v>
      </c>
      <c r="C11" s="76"/>
      <c r="D11" s="76"/>
      <c r="E11" s="76"/>
      <c r="F11" s="76"/>
      <c r="G11" s="76"/>
      <c r="H11" s="76"/>
      <c r="I11" s="76"/>
      <c r="J11" s="76"/>
      <c r="K11" s="76"/>
      <c r="L11" s="76"/>
      <c r="M11" s="76"/>
      <c r="N11" s="76"/>
      <c r="O11" s="76"/>
      <c r="P11" s="76"/>
      <c r="Q11" s="76"/>
      <c r="R11" s="76"/>
      <c r="S11" s="76"/>
      <c r="T11" s="76"/>
      <c r="U11" s="76"/>
      <c r="V11" s="76"/>
      <c r="W11" s="76"/>
      <c r="X11" s="77"/>
    </row>
    <row r="12" spans="2:24" ht="19.899999999999999" customHeight="1" x14ac:dyDescent="0.55000000000000004">
      <c r="B12" s="44"/>
      <c r="C12" s="45"/>
      <c r="D12" s="45"/>
      <c r="E12" s="45"/>
      <c r="F12" s="45"/>
      <c r="G12" s="45"/>
      <c r="H12" s="45"/>
      <c r="I12" s="45"/>
      <c r="J12" s="45"/>
      <c r="K12" s="45"/>
      <c r="L12" s="45"/>
      <c r="M12" s="45"/>
      <c r="N12" s="45"/>
      <c r="O12" s="45"/>
      <c r="P12" s="45"/>
      <c r="Q12" s="45"/>
      <c r="R12" s="45"/>
      <c r="S12" s="45"/>
      <c r="T12" s="45"/>
      <c r="U12" s="45"/>
      <c r="V12" s="45"/>
      <c r="W12" s="45"/>
      <c r="X12" s="46"/>
    </row>
    <row r="13" spans="2:24" ht="19.899999999999999" customHeight="1" thickBot="1" x14ac:dyDescent="0.6">
      <c r="B13" s="173"/>
      <c r="C13" s="174"/>
      <c r="D13" s="174"/>
      <c r="E13" s="174"/>
      <c r="F13" s="174"/>
      <c r="G13" s="174"/>
      <c r="H13" s="174"/>
      <c r="I13" s="174"/>
      <c r="J13" s="174"/>
      <c r="K13" s="174"/>
      <c r="L13" s="174"/>
      <c r="M13" s="174"/>
      <c r="N13" s="174"/>
      <c r="O13" s="174"/>
      <c r="P13" s="174"/>
      <c r="Q13" s="174"/>
      <c r="R13" s="174"/>
      <c r="S13" s="174"/>
      <c r="T13" s="174"/>
      <c r="U13" s="174"/>
      <c r="V13" s="174"/>
      <c r="W13" s="174"/>
      <c r="X13" s="175"/>
    </row>
    <row r="14" spans="2:24" ht="25.5" customHeight="1" thickBot="1" x14ac:dyDescent="0.6">
      <c r="B14" s="78" t="s">
        <v>243</v>
      </c>
      <c r="C14" s="79"/>
      <c r="D14" s="79"/>
      <c r="E14" s="79"/>
      <c r="F14" s="79"/>
      <c r="G14" s="79"/>
      <c r="H14" s="79"/>
      <c r="I14" s="79"/>
      <c r="J14" s="79"/>
      <c r="K14" s="79"/>
      <c r="L14" s="79"/>
      <c r="M14" s="79"/>
      <c r="N14" s="79"/>
      <c r="O14" s="79"/>
      <c r="P14" s="79"/>
      <c r="Q14" s="79"/>
      <c r="R14" s="79"/>
      <c r="S14" s="79"/>
      <c r="T14" s="79"/>
      <c r="U14" s="79"/>
      <c r="V14" s="79"/>
      <c r="W14" s="79"/>
      <c r="X14" s="80"/>
    </row>
    <row r="15" spans="2:24" ht="19.899999999999999" customHeight="1" thickBot="1" x14ac:dyDescent="0.6">
      <c r="B15" s="44"/>
      <c r="C15" s="45"/>
      <c r="D15" s="45"/>
      <c r="E15" s="45"/>
      <c r="F15" s="45"/>
      <c r="G15" s="45"/>
      <c r="H15" s="45"/>
      <c r="I15" s="45"/>
      <c r="J15" s="45"/>
      <c r="K15" s="45"/>
      <c r="L15" s="45"/>
      <c r="M15" s="45"/>
      <c r="N15" s="45"/>
      <c r="O15" s="45"/>
      <c r="P15" s="45"/>
      <c r="Q15" s="45"/>
      <c r="R15" s="45"/>
      <c r="S15" s="45"/>
      <c r="T15" s="45"/>
      <c r="U15" s="45"/>
      <c r="V15" s="45"/>
      <c r="W15" s="45"/>
      <c r="X15" s="46"/>
    </row>
    <row r="16" spans="2:24" ht="19.899999999999999" customHeight="1" thickBot="1" x14ac:dyDescent="0.6">
      <c r="B16" s="44"/>
      <c r="C16" s="40" t="s">
        <v>244</v>
      </c>
      <c r="D16" s="89" t="s">
        <v>56</v>
      </c>
      <c r="E16" s="90"/>
      <c r="F16" s="90"/>
      <c r="G16" s="90"/>
      <c r="H16" s="91"/>
      <c r="I16" s="45"/>
      <c r="J16" s="45"/>
      <c r="K16" s="45"/>
      <c r="L16" s="45"/>
      <c r="M16" s="45"/>
      <c r="N16" s="45"/>
      <c r="O16" s="45"/>
      <c r="P16" s="45"/>
      <c r="Q16" s="142" t="s">
        <v>257</v>
      </c>
      <c r="R16" s="142"/>
      <c r="S16" s="142"/>
      <c r="T16" s="142"/>
      <c r="U16" s="142" t="s">
        <v>258</v>
      </c>
      <c r="V16" s="142"/>
      <c r="W16" s="142"/>
      <c r="X16" s="142"/>
    </row>
    <row r="17" spans="2:24" ht="19.899999999999999" customHeight="1" x14ac:dyDescent="0.55000000000000004">
      <c r="B17" s="44"/>
      <c r="C17" s="195"/>
      <c r="D17" s="195"/>
      <c r="E17" s="195"/>
      <c r="F17" s="195"/>
      <c r="G17" s="195"/>
      <c r="H17" s="195"/>
      <c r="I17" s="195"/>
      <c r="J17" s="195"/>
      <c r="K17" s="45"/>
      <c r="L17" s="45"/>
      <c r="M17" s="45"/>
      <c r="N17" s="45"/>
      <c r="O17" s="45"/>
      <c r="P17" s="45"/>
      <c r="Q17" s="142" t="s">
        <v>168</v>
      </c>
      <c r="R17" s="142"/>
      <c r="S17" s="142" t="s">
        <v>259</v>
      </c>
      <c r="T17" s="142"/>
      <c r="U17" s="142" t="s">
        <v>168</v>
      </c>
      <c r="V17" s="142"/>
      <c r="W17" s="142" t="s">
        <v>259</v>
      </c>
      <c r="X17" s="142"/>
    </row>
    <row r="18" spans="2:24" ht="22.5" x14ac:dyDescent="0.55000000000000004">
      <c r="B18" s="54" t="s">
        <v>1</v>
      </c>
      <c r="C18" s="151" t="s">
        <v>2</v>
      </c>
      <c r="D18" s="193"/>
      <c r="E18" s="194"/>
      <c r="F18" s="151" t="s">
        <v>12</v>
      </c>
      <c r="G18" s="193"/>
      <c r="H18" s="193"/>
      <c r="I18" s="193"/>
      <c r="J18" s="194"/>
      <c r="K18" s="43" t="s">
        <v>246</v>
      </c>
      <c r="L18" s="146" t="s">
        <v>253</v>
      </c>
      <c r="M18" s="147"/>
      <c r="N18" s="43" t="s">
        <v>3</v>
      </c>
      <c r="O18" s="43" t="s">
        <v>4</v>
      </c>
      <c r="P18" s="43" t="s">
        <v>5</v>
      </c>
      <c r="Q18" s="55" t="s">
        <v>260</v>
      </c>
      <c r="R18" s="55" t="s">
        <v>4</v>
      </c>
      <c r="S18" s="55" t="s">
        <v>260</v>
      </c>
      <c r="T18" s="55" t="s">
        <v>4</v>
      </c>
      <c r="U18" s="55" t="s">
        <v>260</v>
      </c>
      <c r="V18" s="55" t="s">
        <v>4</v>
      </c>
      <c r="W18" s="55" t="s">
        <v>260</v>
      </c>
      <c r="X18" s="55" t="s">
        <v>4</v>
      </c>
    </row>
    <row r="19" spans="2:24" ht="22.5" x14ac:dyDescent="0.55000000000000004">
      <c r="B19" s="181" t="s">
        <v>23</v>
      </c>
      <c r="C19" s="182" t="s">
        <v>42</v>
      </c>
      <c r="D19" s="183"/>
      <c r="E19" s="184"/>
      <c r="F19" s="182" t="s">
        <v>26</v>
      </c>
      <c r="G19" s="183"/>
      <c r="H19" s="183"/>
      <c r="I19" s="183"/>
      <c r="J19" s="184"/>
      <c r="K19" s="53"/>
      <c r="L19" s="15"/>
      <c r="M19" s="15"/>
      <c r="N19" s="92" t="s">
        <v>21</v>
      </c>
      <c r="O19" s="149" t="s">
        <v>22</v>
      </c>
      <c r="P19" s="190">
        <v>95</v>
      </c>
      <c r="Q19" s="15"/>
      <c r="R19" s="15"/>
      <c r="S19" s="15"/>
      <c r="T19" s="15"/>
      <c r="U19" s="15"/>
      <c r="V19" s="15"/>
      <c r="W19" s="15"/>
      <c r="X19" s="16"/>
    </row>
    <row r="20" spans="2:24" ht="22.5" x14ac:dyDescent="0.55000000000000004">
      <c r="B20" s="181"/>
      <c r="C20" s="182"/>
      <c r="D20" s="183"/>
      <c r="E20" s="184"/>
      <c r="F20" s="182"/>
      <c r="G20" s="183"/>
      <c r="H20" s="183"/>
      <c r="I20" s="183"/>
      <c r="J20" s="184"/>
      <c r="K20" s="51"/>
      <c r="L20" s="15"/>
      <c r="M20" s="15"/>
      <c r="N20" s="93"/>
      <c r="O20" s="150"/>
      <c r="P20" s="190"/>
      <c r="Q20" s="15"/>
      <c r="R20" s="15"/>
      <c r="S20" s="15"/>
      <c r="T20" s="15"/>
      <c r="U20" s="15"/>
      <c r="V20" s="15"/>
      <c r="W20" s="15"/>
      <c r="X20" s="16"/>
    </row>
    <row r="21" spans="2:24" ht="22.5" x14ac:dyDescent="0.55000000000000004">
      <c r="B21" s="181"/>
      <c r="C21" s="182"/>
      <c r="D21" s="183"/>
      <c r="E21" s="184"/>
      <c r="F21" s="182"/>
      <c r="G21" s="183"/>
      <c r="H21" s="183"/>
      <c r="I21" s="183"/>
      <c r="J21" s="184"/>
      <c r="K21" s="52"/>
      <c r="L21" s="15"/>
      <c r="M21" s="15"/>
      <c r="N21" s="94"/>
      <c r="O21" s="151"/>
      <c r="P21" s="190"/>
      <c r="Q21" s="15"/>
      <c r="R21" s="15"/>
      <c r="S21" s="15"/>
      <c r="T21" s="15"/>
      <c r="U21" s="15"/>
      <c r="V21" s="15"/>
      <c r="W21" s="15"/>
      <c r="X21" s="16"/>
    </row>
    <row r="22" spans="2:24" ht="22.5" customHeight="1" x14ac:dyDescent="0.55000000000000004">
      <c r="B22" s="181" t="s">
        <v>34</v>
      </c>
      <c r="C22" s="185" t="s">
        <v>43</v>
      </c>
      <c r="D22" s="186"/>
      <c r="E22" s="187"/>
      <c r="F22" s="188" t="s">
        <v>104</v>
      </c>
      <c r="G22" s="186"/>
      <c r="H22" s="186"/>
      <c r="I22" s="186"/>
      <c r="J22" s="187"/>
      <c r="K22" s="143" t="s">
        <v>56</v>
      </c>
      <c r="L22" s="15"/>
      <c r="M22" s="15"/>
      <c r="N22" s="92" t="s">
        <v>82</v>
      </c>
      <c r="O22" s="149" t="s">
        <v>44</v>
      </c>
      <c r="P22" s="190">
        <v>100</v>
      </c>
      <c r="Q22" s="15"/>
      <c r="R22" s="15"/>
      <c r="S22" s="15"/>
      <c r="T22" s="15"/>
      <c r="U22" s="15"/>
      <c r="V22" s="15"/>
      <c r="W22" s="15"/>
      <c r="X22" s="16"/>
    </row>
    <row r="23" spans="2:24" ht="22.5" customHeight="1" x14ac:dyDescent="0.55000000000000004">
      <c r="B23" s="181"/>
      <c r="C23" s="185"/>
      <c r="D23" s="186"/>
      <c r="E23" s="187"/>
      <c r="F23" s="185"/>
      <c r="G23" s="186"/>
      <c r="H23" s="186"/>
      <c r="I23" s="186"/>
      <c r="J23" s="187"/>
      <c r="K23" s="144"/>
      <c r="L23" s="15"/>
      <c r="M23" s="15"/>
      <c r="N23" s="93"/>
      <c r="O23" s="150"/>
      <c r="P23" s="190"/>
      <c r="Q23" s="15"/>
      <c r="R23" s="15"/>
      <c r="S23" s="15"/>
      <c r="T23" s="15"/>
      <c r="U23" s="15"/>
      <c r="V23" s="15"/>
      <c r="W23" s="15"/>
      <c r="X23" s="16"/>
    </row>
    <row r="24" spans="2:24" ht="22.5" customHeight="1" x14ac:dyDescent="0.55000000000000004">
      <c r="B24" s="181"/>
      <c r="C24" s="185"/>
      <c r="D24" s="186"/>
      <c r="E24" s="187"/>
      <c r="F24" s="185"/>
      <c r="G24" s="186"/>
      <c r="H24" s="186"/>
      <c r="I24" s="186"/>
      <c r="J24" s="187"/>
      <c r="K24" s="144"/>
      <c r="L24" s="15"/>
      <c r="M24" s="15"/>
      <c r="N24" s="93"/>
      <c r="O24" s="150"/>
      <c r="P24" s="190"/>
      <c r="Q24" s="15"/>
      <c r="R24" s="15"/>
      <c r="S24" s="15"/>
      <c r="T24" s="15"/>
      <c r="U24" s="15"/>
      <c r="V24" s="15"/>
      <c r="W24" s="15"/>
      <c r="X24" s="16"/>
    </row>
    <row r="25" spans="2:24" ht="23.25" customHeight="1" x14ac:dyDescent="0.55000000000000004">
      <c r="B25" s="181"/>
      <c r="C25" s="185"/>
      <c r="D25" s="186"/>
      <c r="E25" s="187"/>
      <c r="F25" s="185"/>
      <c r="G25" s="186"/>
      <c r="H25" s="186"/>
      <c r="I25" s="186"/>
      <c r="J25" s="187"/>
      <c r="K25" s="145"/>
      <c r="L25" s="15"/>
      <c r="M25" s="15"/>
      <c r="N25" s="94"/>
      <c r="O25" s="151"/>
      <c r="P25" s="190"/>
      <c r="Q25" s="15"/>
      <c r="R25" s="15"/>
      <c r="S25" s="15"/>
      <c r="T25" s="15"/>
      <c r="U25" s="15"/>
      <c r="V25" s="15"/>
      <c r="W25" s="15"/>
      <c r="X25" s="16"/>
    </row>
    <row r="26" spans="2:24" ht="18.75" customHeight="1" x14ac:dyDescent="0.55000000000000004">
      <c r="B26" s="181" t="s">
        <v>40</v>
      </c>
      <c r="C26" s="182" t="s">
        <v>25</v>
      </c>
      <c r="D26" s="183"/>
      <c r="E26" s="184"/>
      <c r="F26" s="189" t="s">
        <v>41</v>
      </c>
      <c r="G26" s="183"/>
      <c r="H26" s="183"/>
      <c r="I26" s="183"/>
      <c r="J26" s="184"/>
      <c r="K26" s="143" t="s">
        <v>56</v>
      </c>
      <c r="L26" s="148" t="s">
        <v>254</v>
      </c>
      <c r="M26" s="124"/>
      <c r="N26" s="92" t="s">
        <v>21</v>
      </c>
      <c r="O26" s="92" t="s">
        <v>22</v>
      </c>
      <c r="P26" s="191">
        <f>ROUND(P19*P22,0)</f>
        <v>9500</v>
      </c>
      <c r="Q26" s="55" t="s">
        <v>261</v>
      </c>
      <c r="R26" s="15"/>
      <c r="S26" s="15"/>
      <c r="T26" s="15"/>
      <c r="U26" s="55" t="s">
        <v>261</v>
      </c>
      <c r="V26" s="15"/>
      <c r="W26" s="15"/>
      <c r="X26" s="16"/>
    </row>
    <row r="27" spans="2:24" ht="18.75" customHeight="1" x14ac:dyDescent="0.55000000000000004">
      <c r="B27" s="181"/>
      <c r="C27" s="182"/>
      <c r="D27" s="183"/>
      <c r="E27" s="184"/>
      <c r="F27" s="182"/>
      <c r="G27" s="183"/>
      <c r="H27" s="183"/>
      <c r="I27" s="183"/>
      <c r="J27" s="184"/>
      <c r="K27" s="144"/>
      <c r="L27" s="107"/>
      <c r="M27" s="109"/>
      <c r="N27" s="93"/>
      <c r="O27" s="93"/>
      <c r="P27" s="191"/>
      <c r="Q27" s="58" t="s">
        <v>262</v>
      </c>
      <c r="R27" s="15"/>
      <c r="S27" s="15"/>
      <c r="T27" s="15"/>
      <c r="U27" s="58" t="s">
        <v>264</v>
      </c>
      <c r="V27" s="15"/>
      <c r="W27" s="15"/>
      <c r="X27" s="16"/>
    </row>
    <row r="28" spans="2:24" ht="18.75" customHeight="1" x14ac:dyDescent="0.55000000000000004">
      <c r="B28" s="181"/>
      <c r="C28" s="182"/>
      <c r="D28" s="183"/>
      <c r="E28" s="184"/>
      <c r="F28" s="182"/>
      <c r="G28" s="183"/>
      <c r="H28" s="183"/>
      <c r="I28" s="183"/>
      <c r="J28" s="184"/>
      <c r="K28" s="144"/>
      <c r="L28" s="107"/>
      <c r="M28" s="109"/>
      <c r="N28" s="93"/>
      <c r="O28" s="93"/>
      <c r="P28" s="191"/>
      <c r="Q28" s="59" t="s">
        <v>165</v>
      </c>
      <c r="R28" s="60">
        <f>SUM(T28:T29)</f>
        <v>10450</v>
      </c>
      <c r="S28" s="59" t="s">
        <v>25</v>
      </c>
      <c r="T28" s="60">
        <f>P26</f>
        <v>9500</v>
      </c>
      <c r="U28" s="59" t="s">
        <v>163</v>
      </c>
      <c r="V28" s="60">
        <f>R28</f>
        <v>10450</v>
      </c>
      <c r="W28" s="59" t="str">
        <f>Q28</f>
        <v>売掛金</v>
      </c>
      <c r="X28" s="60">
        <f>V28</f>
        <v>10450</v>
      </c>
    </row>
    <row r="29" spans="2:24" ht="19.5" customHeight="1" x14ac:dyDescent="0.55000000000000004">
      <c r="B29" s="181"/>
      <c r="C29" s="182"/>
      <c r="D29" s="183"/>
      <c r="E29" s="184"/>
      <c r="F29" s="182"/>
      <c r="G29" s="183"/>
      <c r="H29" s="183"/>
      <c r="I29" s="183"/>
      <c r="J29" s="184"/>
      <c r="K29" s="145"/>
      <c r="L29" s="110"/>
      <c r="M29" s="111"/>
      <c r="N29" s="94"/>
      <c r="O29" s="94"/>
      <c r="P29" s="191"/>
      <c r="Q29" s="55"/>
      <c r="R29" s="57"/>
      <c r="S29" s="59" t="s">
        <v>263</v>
      </c>
      <c r="T29" s="61">
        <f>ROUND(T28*0.1,0)</f>
        <v>950</v>
      </c>
      <c r="U29" s="55"/>
      <c r="V29" s="57"/>
      <c r="W29" s="55"/>
      <c r="X29" s="56"/>
    </row>
    <row r="30" spans="2:24" ht="22.5" x14ac:dyDescent="0.55000000000000004">
      <c r="B30" s="181" t="s">
        <v>45</v>
      </c>
      <c r="C30" s="185" t="s">
        <v>116</v>
      </c>
      <c r="D30" s="186"/>
      <c r="E30" s="187"/>
      <c r="F30" s="189" t="s">
        <v>65</v>
      </c>
      <c r="G30" s="183"/>
      <c r="H30" s="183"/>
      <c r="I30" s="183"/>
      <c r="J30" s="184"/>
      <c r="K30" s="51"/>
      <c r="L30" s="15"/>
      <c r="M30" s="15"/>
      <c r="N30" s="92"/>
      <c r="O30" s="92" t="s">
        <v>66</v>
      </c>
      <c r="P30" s="192">
        <v>70</v>
      </c>
      <c r="Q30" s="15"/>
      <c r="R30" s="15"/>
      <c r="S30" s="15"/>
      <c r="T30" s="15"/>
      <c r="U30" s="15"/>
      <c r="V30" s="15"/>
      <c r="W30" s="15"/>
      <c r="X30" s="16"/>
    </row>
    <row r="31" spans="2:24" ht="22.5" x14ac:dyDescent="0.55000000000000004">
      <c r="B31" s="181"/>
      <c r="C31" s="185"/>
      <c r="D31" s="186"/>
      <c r="E31" s="187"/>
      <c r="F31" s="182"/>
      <c r="G31" s="183"/>
      <c r="H31" s="183"/>
      <c r="I31" s="183"/>
      <c r="J31" s="184"/>
      <c r="K31" s="51"/>
      <c r="L31" s="15"/>
      <c r="M31" s="15"/>
      <c r="N31" s="93"/>
      <c r="O31" s="93"/>
      <c r="P31" s="192"/>
      <c r="Q31" s="15"/>
      <c r="R31" s="15"/>
      <c r="S31" s="15"/>
      <c r="T31" s="15"/>
      <c r="U31" s="15"/>
      <c r="V31" s="15"/>
      <c r="W31" s="15"/>
      <c r="X31" s="16"/>
    </row>
    <row r="32" spans="2:24" ht="22.5" x14ac:dyDescent="0.55000000000000004">
      <c r="B32" s="181"/>
      <c r="C32" s="185"/>
      <c r="D32" s="186"/>
      <c r="E32" s="187"/>
      <c r="F32" s="182"/>
      <c r="G32" s="183"/>
      <c r="H32" s="183"/>
      <c r="I32" s="183"/>
      <c r="J32" s="184"/>
      <c r="K32" s="51"/>
      <c r="L32" s="15"/>
      <c r="M32" s="15"/>
      <c r="N32" s="93"/>
      <c r="O32" s="93"/>
      <c r="P32" s="192"/>
      <c r="Q32" s="15"/>
      <c r="R32" s="15"/>
      <c r="S32" s="15"/>
      <c r="T32" s="15"/>
      <c r="U32" s="15"/>
      <c r="V32" s="15"/>
      <c r="W32" s="15"/>
      <c r="X32" s="16"/>
    </row>
    <row r="33" spans="2:24" ht="22.5" x14ac:dyDescent="0.55000000000000004">
      <c r="B33" s="181"/>
      <c r="C33" s="185"/>
      <c r="D33" s="186"/>
      <c r="E33" s="187"/>
      <c r="F33" s="182"/>
      <c r="G33" s="183"/>
      <c r="H33" s="183"/>
      <c r="I33" s="183"/>
      <c r="J33" s="184"/>
      <c r="K33" s="52"/>
      <c r="L33" s="15"/>
      <c r="M33" s="15"/>
      <c r="N33" s="94"/>
      <c r="O33" s="94"/>
      <c r="P33" s="192"/>
      <c r="Q33" s="15"/>
      <c r="R33" s="15"/>
      <c r="S33" s="15"/>
      <c r="T33" s="15"/>
      <c r="U33" s="15"/>
      <c r="V33" s="15"/>
      <c r="W33" s="15"/>
      <c r="X33" s="16"/>
    </row>
    <row r="34" spans="2:24" ht="22.5" x14ac:dyDescent="0.55000000000000004">
      <c r="B34" s="181" t="s">
        <v>247</v>
      </c>
      <c r="C34" s="185" t="s">
        <v>117</v>
      </c>
      <c r="D34" s="186"/>
      <c r="E34" s="187"/>
      <c r="F34" s="188" t="s">
        <v>248</v>
      </c>
      <c r="G34" s="186"/>
      <c r="H34" s="186"/>
      <c r="I34" s="186"/>
      <c r="J34" s="187"/>
      <c r="K34" s="143" t="s">
        <v>56</v>
      </c>
      <c r="L34" s="15"/>
      <c r="M34" s="15"/>
      <c r="N34" s="92" t="s">
        <v>21</v>
      </c>
      <c r="O34" s="92" t="s">
        <v>22</v>
      </c>
      <c r="P34" s="191">
        <f>ROUND(P26*P30/100,0)</f>
        <v>6650</v>
      </c>
      <c r="Q34" s="55" t="s">
        <v>261</v>
      </c>
      <c r="R34" s="15"/>
      <c r="S34" s="15"/>
      <c r="T34" s="15"/>
      <c r="U34" s="15"/>
      <c r="V34" s="15"/>
      <c r="W34" s="15"/>
      <c r="X34" s="16"/>
    </row>
    <row r="35" spans="2:24" ht="22.5" x14ac:dyDescent="0.55000000000000004">
      <c r="B35" s="181"/>
      <c r="C35" s="185"/>
      <c r="D35" s="186"/>
      <c r="E35" s="187"/>
      <c r="F35" s="185"/>
      <c r="G35" s="186"/>
      <c r="H35" s="186"/>
      <c r="I35" s="186"/>
      <c r="J35" s="187"/>
      <c r="K35" s="144"/>
      <c r="L35" s="15"/>
      <c r="M35" s="15"/>
      <c r="N35" s="93"/>
      <c r="O35" s="93"/>
      <c r="P35" s="191"/>
      <c r="Q35" s="58" t="s">
        <v>262</v>
      </c>
      <c r="R35" s="15"/>
      <c r="S35" s="15"/>
      <c r="T35" s="15"/>
      <c r="U35" s="15"/>
      <c r="V35" s="15"/>
      <c r="W35" s="15"/>
      <c r="X35" s="16"/>
    </row>
    <row r="36" spans="2:24" ht="22.5" x14ac:dyDescent="0.55000000000000004">
      <c r="B36" s="181"/>
      <c r="C36" s="185"/>
      <c r="D36" s="186"/>
      <c r="E36" s="187"/>
      <c r="F36" s="185"/>
      <c r="G36" s="186"/>
      <c r="H36" s="186"/>
      <c r="I36" s="186"/>
      <c r="J36" s="187"/>
      <c r="K36" s="144"/>
      <c r="L36" s="15"/>
      <c r="M36" s="15"/>
      <c r="N36" s="93"/>
      <c r="O36" s="93"/>
      <c r="P36" s="191"/>
      <c r="Q36" s="59" t="str">
        <f>C34</f>
        <v>社内仕入高</v>
      </c>
      <c r="R36" s="60">
        <f>P34</f>
        <v>6650</v>
      </c>
      <c r="S36" s="59" t="s">
        <v>174</v>
      </c>
      <c r="T36" s="60">
        <f>P34</f>
        <v>6650</v>
      </c>
      <c r="U36" s="15"/>
      <c r="V36" s="15"/>
      <c r="W36" s="15"/>
      <c r="X36" s="16"/>
    </row>
    <row r="37" spans="2:24" ht="22.5" x14ac:dyDescent="0.55000000000000004">
      <c r="B37" s="181"/>
      <c r="C37" s="185"/>
      <c r="D37" s="186"/>
      <c r="E37" s="187"/>
      <c r="F37" s="185"/>
      <c r="G37" s="186"/>
      <c r="H37" s="186"/>
      <c r="I37" s="186"/>
      <c r="J37" s="187"/>
      <c r="K37" s="145"/>
      <c r="L37" s="15"/>
      <c r="M37" s="15"/>
      <c r="N37" s="94"/>
      <c r="O37" s="94"/>
      <c r="P37" s="191"/>
      <c r="Q37" s="55"/>
      <c r="R37" s="57"/>
      <c r="S37" s="55"/>
      <c r="T37" s="57"/>
      <c r="U37" s="15"/>
      <c r="V37" s="15"/>
      <c r="W37" s="15"/>
      <c r="X37" s="16"/>
    </row>
    <row r="38" spans="2:24" ht="22.5" x14ac:dyDescent="0.55000000000000004">
      <c r="B38" s="181" t="s">
        <v>249</v>
      </c>
      <c r="C38" s="185" t="s">
        <v>175</v>
      </c>
      <c r="D38" s="186"/>
      <c r="E38" s="187"/>
      <c r="F38" s="188" t="s">
        <v>250</v>
      </c>
      <c r="G38" s="186"/>
      <c r="H38" s="186"/>
      <c r="I38" s="186"/>
      <c r="J38" s="187"/>
      <c r="K38" s="143" t="s">
        <v>58</v>
      </c>
      <c r="L38" s="15"/>
      <c r="M38" s="15"/>
      <c r="N38" s="92" t="s">
        <v>21</v>
      </c>
      <c r="O38" s="92" t="s">
        <v>22</v>
      </c>
      <c r="P38" s="191">
        <f>P34</f>
        <v>6650</v>
      </c>
      <c r="Q38" s="55" t="s">
        <v>261</v>
      </c>
      <c r="R38" s="15"/>
      <c r="S38" s="15"/>
      <c r="T38" s="15"/>
      <c r="U38" s="15"/>
      <c r="V38" s="15"/>
      <c r="W38" s="15"/>
      <c r="X38" s="16"/>
    </row>
    <row r="39" spans="2:24" ht="22.5" x14ac:dyDescent="0.55000000000000004">
      <c r="B39" s="181"/>
      <c r="C39" s="185"/>
      <c r="D39" s="186"/>
      <c r="E39" s="187"/>
      <c r="F39" s="185"/>
      <c r="G39" s="186"/>
      <c r="H39" s="186"/>
      <c r="I39" s="186"/>
      <c r="J39" s="187"/>
      <c r="K39" s="144"/>
      <c r="L39" s="15"/>
      <c r="M39" s="15"/>
      <c r="N39" s="93"/>
      <c r="O39" s="93"/>
      <c r="P39" s="191"/>
      <c r="Q39" s="58" t="s">
        <v>262</v>
      </c>
      <c r="R39" s="15"/>
      <c r="S39" s="15"/>
      <c r="T39" s="15"/>
      <c r="U39" s="15"/>
      <c r="V39" s="15"/>
      <c r="W39" s="15"/>
      <c r="X39" s="16"/>
    </row>
    <row r="40" spans="2:24" ht="22.5" x14ac:dyDescent="0.55000000000000004">
      <c r="B40" s="181"/>
      <c r="C40" s="185"/>
      <c r="D40" s="186"/>
      <c r="E40" s="187"/>
      <c r="F40" s="185"/>
      <c r="G40" s="186"/>
      <c r="H40" s="186"/>
      <c r="I40" s="186"/>
      <c r="J40" s="187"/>
      <c r="K40" s="144"/>
      <c r="L40" s="15"/>
      <c r="M40" s="15"/>
      <c r="N40" s="93"/>
      <c r="O40" s="93"/>
      <c r="P40" s="191"/>
      <c r="Q40" s="59" t="s">
        <v>265</v>
      </c>
      <c r="R40" s="60">
        <f>P38</f>
        <v>6650</v>
      </c>
      <c r="S40" s="59" t="str">
        <f>C38</f>
        <v>社内売上高</v>
      </c>
      <c r="T40" s="60">
        <f>P38</f>
        <v>6650</v>
      </c>
      <c r="U40" s="15"/>
      <c r="V40" s="15"/>
      <c r="W40" s="15"/>
      <c r="X40" s="16"/>
    </row>
    <row r="41" spans="2:24" ht="22.5" x14ac:dyDescent="0.55000000000000004">
      <c r="B41" s="181"/>
      <c r="C41" s="185"/>
      <c r="D41" s="186"/>
      <c r="E41" s="187"/>
      <c r="F41" s="185"/>
      <c r="G41" s="186"/>
      <c r="H41" s="186"/>
      <c r="I41" s="186"/>
      <c r="J41" s="187"/>
      <c r="K41" s="145"/>
      <c r="L41" s="15"/>
      <c r="M41" s="15"/>
      <c r="N41" s="94"/>
      <c r="O41" s="94"/>
      <c r="P41" s="191"/>
      <c r="Q41" s="55"/>
      <c r="R41" s="57"/>
      <c r="S41" s="55"/>
      <c r="T41" s="57"/>
      <c r="U41" s="15"/>
      <c r="V41" s="15"/>
      <c r="W41" s="15"/>
      <c r="X41" s="16"/>
    </row>
    <row r="42" spans="2:24" ht="22.5" x14ac:dyDescent="0.55000000000000004">
      <c r="B42" s="181" t="s">
        <v>268</v>
      </c>
      <c r="C42" s="188" t="s">
        <v>269</v>
      </c>
      <c r="D42" s="186"/>
      <c r="E42" s="187"/>
      <c r="F42" s="188" t="s">
        <v>270</v>
      </c>
      <c r="G42" s="186"/>
      <c r="H42" s="186"/>
      <c r="I42" s="186"/>
      <c r="J42" s="187"/>
      <c r="K42" s="143" t="s">
        <v>158</v>
      </c>
      <c r="L42" s="15"/>
      <c r="M42" s="15"/>
      <c r="N42" s="92" t="s">
        <v>21</v>
      </c>
      <c r="O42" s="92" t="s">
        <v>22</v>
      </c>
      <c r="P42" s="191">
        <f>P34</f>
        <v>6650</v>
      </c>
      <c r="Q42" s="55" t="s">
        <v>261</v>
      </c>
      <c r="R42" s="15"/>
      <c r="S42" s="15"/>
      <c r="T42" s="15"/>
      <c r="U42" s="15"/>
      <c r="V42" s="15"/>
      <c r="W42" s="15"/>
      <c r="X42" s="16"/>
    </row>
    <row r="43" spans="2:24" ht="22.5" x14ac:dyDescent="0.55000000000000004">
      <c r="B43" s="181"/>
      <c r="C43" s="185"/>
      <c r="D43" s="186"/>
      <c r="E43" s="187"/>
      <c r="F43" s="185"/>
      <c r="G43" s="186"/>
      <c r="H43" s="186"/>
      <c r="I43" s="186"/>
      <c r="J43" s="187"/>
      <c r="K43" s="144"/>
      <c r="L43" s="15"/>
      <c r="M43" s="15"/>
      <c r="N43" s="93"/>
      <c r="O43" s="93"/>
      <c r="P43" s="191"/>
      <c r="Q43" s="58" t="s">
        <v>262</v>
      </c>
      <c r="R43" s="15"/>
      <c r="S43" s="15"/>
      <c r="T43" s="15"/>
      <c r="U43" s="15"/>
      <c r="V43" s="15"/>
      <c r="W43" s="15"/>
      <c r="X43" s="16"/>
    </row>
    <row r="44" spans="2:24" ht="22.5" x14ac:dyDescent="0.55000000000000004">
      <c r="B44" s="181"/>
      <c r="C44" s="185"/>
      <c r="D44" s="186"/>
      <c r="E44" s="187"/>
      <c r="F44" s="185"/>
      <c r="G44" s="186"/>
      <c r="H44" s="186"/>
      <c r="I44" s="186"/>
      <c r="J44" s="187"/>
      <c r="K44" s="144"/>
      <c r="L44" s="15"/>
      <c r="M44" s="15"/>
      <c r="N44" s="93"/>
      <c r="O44" s="93"/>
      <c r="P44" s="191"/>
      <c r="Q44" s="59" t="s">
        <v>119</v>
      </c>
      <c r="R44" s="60">
        <f>P42</f>
        <v>6650</v>
      </c>
      <c r="S44" s="59" t="s">
        <v>271</v>
      </c>
      <c r="T44" s="60">
        <f>P42</f>
        <v>6650</v>
      </c>
      <c r="U44" s="15"/>
      <c r="V44" s="15"/>
      <c r="W44" s="15"/>
      <c r="X44" s="16"/>
    </row>
    <row r="45" spans="2:24" ht="22.5" x14ac:dyDescent="0.55000000000000004">
      <c r="B45" s="181"/>
      <c r="C45" s="185"/>
      <c r="D45" s="186"/>
      <c r="E45" s="187"/>
      <c r="F45" s="185"/>
      <c r="G45" s="186"/>
      <c r="H45" s="186"/>
      <c r="I45" s="186"/>
      <c r="J45" s="187"/>
      <c r="K45" s="145"/>
      <c r="L45" s="15"/>
      <c r="M45" s="15"/>
      <c r="N45" s="94"/>
      <c r="O45" s="94"/>
      <c r="P45" s="191"/>
      <c r="Q45" s="55"/>
      <c r="R45" s="57"/>
      <c r="S45" s="55"/>
      <c r="T45" s="57"/>
      <c r="U45" s="15"/>
      <c r="V45" s="15"/>
      <c r="W45" s="15"/>
      <c r="X45" s="16"/>
    </row>
    <row r="46" spans="2:24" ht="22.5" x14ac:dyDescent="0.55000000000000004">
      <c r="B46" s="181" t="s">
        <v>266</v>
      </c>
      <c r="C46" s="188" t="s">
        <v>251</v>
      </c>
      <c r="D46" s="186"/>
      <c r="E46" s="187"/>
      <c r="F46" s="188" t="s">
        <v>267</v>
      </c>
      <c r="G46" s="186"/>
      <c r="H46" s="186"/>
      <c r="I46" s="186"/>
      <c r="J46" s="187"/>
      <c r="K46" s="143" t="s">
        <v>158</v>
      </c>
      <c r="L46" s="15"/>
      <c r="M46" s="15"/>
      <c r="N46" s="92" t="s">
        <v>21</v>
      </c>
      <c r="O46" s="92" t="s">
        <v>22</v>
      </c>
      <c r="P46" s="191">
        <f>P38</f>
        <v>6650</v>
      </c>
      <c r="Q46" s="55" t="s">
        <v>261</v>
      </c>
      <c r="R46" s="15"/>
      <c r="S46" s="15"/>
      <c r="T46" s="15"/>
      <c r="U46" s="15"/>
      <c r="V46" s="15"/>
      <c r="W46" s="15"/>
      <c r="X46" s="16"/>
    </row>
    <row r="47" spans="2:24" ht="22.5" x14ac:dyDescent="0.55000000000000004">
      <c r="B47" s="181"/>
      <c r="C47" s="185"/>
      <c r="D47" s="186"/>
      <c r="E47" s="187"/>
      <c r="F47" s="185"/>
      <c r="G47" s="186"/>
      <c r="H47" s="186"/>
      <c r="I47" s="186"/>
      <c r="J47" s="187"/>
      <c r="K47" s="144"/>
      <c r="L47" s="15"/>
      <c r="M47" s="15"/>
      <c r="N47" s="93"/>
      <c r="O47" s="93"/>
      <c r="P47" s="191"/>
      <c r="Q47" s="58" t="s">
        <v>262</v>
      </c>
      <c r="R47" s="15"/>
      <c r="S47" s="15"/>
      <c r="T47" s="15"/>
      <c r="U47" s="15"/>
      <c r="V47" s="15"/>
      <c r="W47" s="15"/>
      <c r="X47" s="16"/>
    </row>
    <row r="48" spans="2:24" ht="22.5" x14ac:dyDescent="0.55000000000000004">
      <c r="B48" s="181"/>
      <c r="C48" s="185"/>
      <c r="D48" s="186"/>
      <c r="E48" s="187"/>
      <c r="F48" s="185"/>
      <c r="G48" s="186"/>
      <c r="H48" s="186"/>
      <c r="I48" s="186"/>
      <c r="J48" s="187"/>
      <c r="K48" s="144"/>
      <c r="L48" s="15"/>
      <c r="M48" s="15"/>
      <c r="N48" s="93"/>
      <c r="O48" s="93"/>
      <c r="P48" s="191"/>
      <c r="Q48" s="59" t="s">
        <v>174</v>
      </c>
      <c r="R48" s="60">
        <f>P46</f>
        <v>6650</v>
      </c>
      <c r="S48" s="59" t="s">
        <v>265</v>
      </c>
      <c r="T48" s="60">
        <f>P46</f>
        <v>6650</v>
      </c>
      <c r="U48" s="15"/>
      <c r="V48" s="15"/>
      <c r="W48" s="15"/>
      <c r="X48" s="16"/>
    </row>
    <row r="49" spans="2:24" ht="22.5" x14ac:dyDescent="0.55000000000000004">
      <c r="B49" s="181"/>
      <c r="C49" s="185"/>
      <c r="D49" s="186"/>
      <c r="E49" s="187"/>
      <c r="F49" s="185"/>
      <c r="G49" s="186"/>
      <c r="H49" s="186"/>
      <c r="I49" s="186"/>
      <c r="J49" s="187"/>
      <c r="K49" s="145"/>
      <c r="L49" s="15"/>
      <c r="M49" s="15"/>
      <c r="N49" s="94"/>
      <c r="O49" s="94"/>
      <c r="P49" s="191"/>
      <c r="Q49" s="55"/>
      <c r="R49" s="57"/>
      <c r="S49" s="55"/>
      <c r="T49" s="57"/>
      <c r="U49" s="15"/>
      <c r="V49" s="15"/>
      <c r="W49" s="15"/>
      <c r="X49" s="16"/>
    </row>
    <row r="50" spans="2:24" ht="22.5" x14ac:dyDescent="0.55000000000000004">
      <c r="B50" s="181" t="s">
        <v>47</v>
      </c>
      <c r="C50" s="182" t="s">
        <v>67</v>
      </c>
      <c r="D50" s="183"/>
      <c r="E50" s="184"/>
      <c r="F50" s="189" t="s">
        <v>65</v>
      </c>
      <c r="G50" s="183"/>
      <c r="H50" s="183"/>
      <c r="I50" s="183"/>
      <c r="J50" s="184"/>
      <c r="K50" s="51"/>
      <c r="L50" s="15"/>
      <c r="M50" s="15"/>
      <c r="N50" s="92"/>
      <c r="O50" s="92" t="s">
        <v>66</v>
      </c>
      <c r="P50" s="192">
        <v>10</v>
      </c>
      <c r="Q50" s="15"/>
      <c r="R50" s="15"/>
      <c r="S50" s="15"/>
      <c r="T50" s="15"/>
      <c r="U50" s="15"/>
      <c r="V50" s="15"/>
      <c r="W50" s="15"/>
      <c r="X50" s="16"/>
    </row>
    <row r="51" spans="2:24" ht="22.5" x14ac:dyDescent="0.55000000000000004">
      <c r="B51" s="181"/>
      <c r="C51" s="182"/>
      <c r="D51" s="183"/>
      <c r="E51" s="184"/>
      <c r="F51" s="182"/>
      <c r="G51" s="183"/>
      <c r="H51" s="183"/>
      <c r="I51" s="183"/>
      <c r="J51" s="184"/>
      <c r="K51" s="51"/>
      <c r="L51" s="15"/>
      <c r="M51" s="15"/>
      <c r="N51" s="93"/>
      <c r="O51" s="93"/>
      <c r="P51" s="192"/>
      <c r="Q51" s="15"/>
      <c r="R51" s="15"/>
      <c r="S51" s="15"/>
      <c r="T51" s="15"/>
      <c r="U51" s="15"/>
      <c r="V51" s="15"/>
      <c r="W51" s="15"/>
      <c r="X51" s="16"/>
    </row>
    <row r="52" spans="2:24" ht="22.5" x14ac:dyDescent="0.55000000000000004">
      <c r="B52" s="181"/>
      <c r="C52" s="182"/>
      <c r="D52" s="183"/>
      <c r="E52" s="184"/>
      <c r="F52" s="182"/>
      <c r="G52" s="183"/>
      <c r="H52" s="183"/>
      <c r="I52" s="183"/>
      <c r="J52" s="184"/>
      <c r="K52" s="51"/>
      <c r="L52" s="15"/>
      <c r="M52" s="15"/>
      <c r="N52" s="93"/>
      <c r="O52" s="93"/>
      <c r="P52" s="192"/>
      <c r="Q52" s="15"/>
      <c r="R52" s="15"/>
      <c r="S52" s="15"/>
      <c r="T52" s="15"/>
      <c r="U52" s="15"/>
      <c r="V52" s="15"/>
      <c r="W52" s="15"/>
      <c r="X52" s="16"/>
    </row>
    <row r="53" spans="2:24" ht="22.5" x14ac:dyDescent="0.55000000000000004">
      <c r="B53" s="181"/>
      <c r="C53" s="182"/>
      <c r="D53" s="183"/>
      <c r="E53" s="184"/>
      <c r="F53" s="182"/>
      <c r="G53" s="183"/>
      <c r="H53" s="183"/>
      <c r="I53" s="183"/>
      <c r="J53" s="184"/>
      <c r="K53" s="52"/>
      <c r="L53" s="15"/>
      <c r="M53" s="15"/>
      <c r="N53" s="94"/>
      <c r="O53" s="94"/>
      <c r="P53" s="192"/>
      <c r="Q53" s="15"/>
      <c r="R53" s="15"/>
      <c r="S53" s="15"/>
      <c r="T53" s="15"/>
      <c r="U53" s="15"/>
      <c r="V53" s="15"/>
      <c r="W53" s="15"/>
      <c r="X53" s="16"/>
    </row>
    <row r="54" spans="2:24" ht="22.5" x14ac:dyDescent="0.55000000000000004">
      <c r="B54" s="181" t="s">
        <v>69</v>
      </c>
      <c r="C54" s="182" t="s">
        <v>272</v>
      </c>
      <c r="D54" s="183"/>
      <c r="E54" s="184"/>
      <c r="F54" s="189" t="s">
        <v>100</v>
      </c>
      <c r="G54" s="183"/>
      <c r="H54" s="183"/>
      <c r="I54" s="183"/>
      <c r="J54" s="184"/>
      <c r="K54" s="143" t="s">
        <v>56</v>
      </c>
      <c r="L54" s="148" t="s">
        <v>255</v>
      </c>
      <c r="M54" s="124"/>
      <c r="N54" s="92" t="s">
        <v>21</v>
      </c>
      <c r="O54" s="92" t="s">
        <v>22</v>
      </c>
      <c r="P54" s="191">
        <f>ROUND(P26*P50/100,0)</f>
        <v>950</v>
      </c>
      <c r="Q54" s="55" t="s">
        <v>261</v>
      </c>
      <c r="R54" s="15"/>
      <c r="S54" s="15"/>
      <c r="T54" s="15"/>
      <c r="U54" s="55" t="s">
        <v>261</v>
      </c>
      <c r="V54" s="15"/>
      <c r="W54" s="15"/>
      <c r="X54" s="16"/>
    </row>
    <row r="55" spans="2:24" ht="22.5" x14ac:dyDescent="0.55000000000000004">
      <c r="B55" s="181"/>
      <c r="C55" s="182"/>
      <c r="D55" s="183"/>
      <c r="E55" s="184"/>
      <c r="F55" s="182"/>
      <c r="G55" s="183"/>
      <c r="H55" s="183"/>
      <c r="I55" s="183"/>
      <c r="J55" s="184"/>
      <c r="K55" s="144"/>
      <c r="L55" s="107"/>
      <c r="M55" s="109"/>
      <c r="N55" s="93"/>
      <c r="O55" s="93"/>
      <c r="P55" s="191"/>
      <c r="Q55" s="58" t="s">
        <v>262</v>
      </c>
      <c r="R55" s="15"/>
      <c r="S55" s="15"/>
      <c r="T55" s="15"/>
      <c r="U55" s="58" t="s">
        <v>276</v>
      </c>
      <c r="V55" s="15"/>
      <c r="W55" s="15"/>
      <c r="X55" s="16"/>
    </row>
    <row r="56" spans="2:24" ht="22.5" x14ac:dyDescent="0.55000000000000004">
      <c r="B56" s="181"/>
      <c r="C56" s="182"/>
      <c r="D56" s="183"/>
      <c r="E56" s="184"/>
      <c r="F56" s="182"/>
      <c r="G56" s="183"/>
      <c r="H56" s="183"/>
      <c r="I56" s="183"/>
      <c r="J56" s="184"/>
      <c r="K56" s="144"/>
      <c r="L56" s="107"/>
      <c r="M56" s="109"/>
      <c r="N56" s="93"/>
      <c r="O56" s="93"/>
      <c r="P56" s="191"/>
      <c r="Q56" s="59" t="str">
        <f>C54</f>
        <v>販促費（課税）</v>
      </c>
      <c r="R56" s="60">
        <f>P54</f>
        <v>950</v>
      </c>
      <c r="S56" s="59" t="s">
        <v>278</v>
      </c>
      <c r="T56" s="60">
        <f>SUM(R56:R57)</f>
        <v>1045</v>
      </c>
      <c r="U56" s="59" t="s">
        <v>278</v>
      </c>
      <c r="V56" s="60">
        <f>T56</f>
        <v>1045</v>
      </c>
      <c r="W56" s="59" t="s">
        <v>163</v>
      </c>
      <c r="X56" s="60">
        <f>V56</f>
        <v>1045</v>
      </c>
    </row>
    <row r="57" spans="2:24" ht="22.5" x14ac:dyDescent="0.55000000000000004">
      <c r="B57" s="181"/>
      <c r="C57" s="182"/>
      <c r="D57" s="183"/>
      <c r="E57" s="184"/>
      <c r="F57" s="182"/>
      <c r="G57" s="183"/>
      <c r="H57" s="183"/>
      <c r="I57" s="183"/>
      <c r="J57" s="184"/>
      <c r="K57" s="145"/>
      <c r="L57" s="110"/>
      <c r="M57" s="111"/>
      <c r="N57" s="94"/>
      <c r="O57" s="94"/>
      <c r="P57" s="191"/>
      <c r="Q57" s="59" t="s">
        <v>275</v>
      </c>
      <c r="R57" s="61">
        <f>ROUNDDOWN(R56*0.1,0)</f>
        <v>95</v>
      </c>
      <c r="S57" s="59"/>
      <c r="T57" s="61"/>
      <c r="U57" s="55"/>
      <c r="V57" s="57"/>
      <c r="W57" s="55"/>
      <c r="X57" s="56"/>
    </row>
    <row r="58" spans="2:24" ht="22.5" x14ac:dyDescent="0.55000000000000004">
      <c r="B58" s="181" t="s">
        <v>48</v>
      </c>
      <c r="C58" s="182" t="s">
        <v>70</v>
      </c>
      <c r="D58" s="183"/>
      <c r="E58" s="184"/>
      <c r="F58" s="189" t="s">
        <v>252</v>
      </c>
      <c r="G58" s="183"/>
      <c r="H58" s="183"/>
      <c r="I58" s="183"/>
      <c r="J58" s="184"/>
      <c r="K58" s="51"/>
      <c r="L58" s="15"/>
      <c r="M58" s="15"/>
      <c r="N58" s="92" t="s">
        <v>21</v>
      </c>
      <c r="O58" s="92" t="s">
        <v>22</v>
      </c>
      <c r="P58" s="191">
        <f>P34+P54</f>
        <v>7600</v>
      </c>
      <c r="Q58" s="15"/>
      <c r="R58" s="15"/>
      <c r="S58" s="15"/>
      <c r="T58" s="15"/>
      <c r="U58" s="15"/>
      <c r="V58" s="15"/>
      <c r="W58" s="15"/>
      <c r="X58" s="16"/>
    </row>
    <row r="59" spans="2:24" ht="22.5" x14ac:dyDescent="0.55000000000000004">
      <c r="B59" s="181"/>
      <c r="C59" s="182"/>
      <c r="D59" s="183"/>
      <c r="E59" s="184"/>
      <c r="F59" s="182"/>
      <c r="G59" s="183"/>
      <c r="H59" s="183"/>
      <c r="I59" s="183"/>
      <c r="J59" s="184"/>
      <c r="K59" s="51"/>
      <c r="L59" s="15"/>
      <c r="M59" s="15"/>
      <c r="N59" s="93"/>
      <c r="O59" s="93"/>
      <c r="P59" s="191"/>
      <c r="Q59" s="15"/>
      <c r="R59" s="15"/>
      <c r="S59" s="15"/>
      <c r="T59" s="15"/>
      <c r="U59" s="15"/>
      <c r="V59" s="15"/>
      <c r="W59" s="15"/>
      <c r="X59" s="16"/>
    </row>
    <row r="60" spans="2:24" ht="22.5" x14ac:dyDescent="0.55000000000000004">
      <c r="B60" s="181"/>
      <c r="C60" s="182"/>
      <c r="D60" s="183"/>
      <c r="E60" s="184"/>
      <c r="F60" s="182"/>
      <c r="G60" s="183"/>
      <c r="H60" s="183"/>
      <c r="I60" s="183"/>
      <c r="J60" s="184"/>
      <c r="K60" s="51"/>
      <c r="L60" s="15"/>
      <c r="M60" s="15"/>
      <c r="N60" s="93"/>
      <c r="O60" s="93"/>
      <c r="P60" s="191"/>
      <c r="Q60" s="15"/>
      <c r="R60" s="15"/>
      <c r="S60" s="15"/>
      <c r="T60" s="15"/>
      <c r="U60" s="15"/>
      <c r="V60" s="15"/>
      <c r="W60" s="15"/>
      <c r="X60" s="16"/>
    </row>
    <row r="61" spans="2:24" ht="22.5" x14ac:dyDescent="0.55000000000000004">
      <c r="B61" s="181"/>
      <c r="C61" s="182"/>
      <c r="D61" s="183"/>
      <c r="E61" s="184"/>
      <c r="F61" s="182"/>
      <c r="G61" s="183"/>
      <c r="H61" s="183"/>
      <c r="I61" s="183"/>
      <c r="J61" s="184"/>
      <c r="K61" s="52"/>
      <c r="L61" s="15"/>
      <c r="M61" s="15"/>
      <c r="N61" s="94"/>
      <c r="O61" s="94"/>
      <c r="P61" s="191"/>
      <c r="Q61" s="15"/>
      <c r="R61" s="15"/>
      <c r="S61" s="15"/>
      <c r="T61" s="15"/>
      <c r="U61" s="15"/>
      <c r="V61" s="15"/>
      <c r="W61" s="15"/>
      <c r="X61" s="16"/>
    </row>
    <row r="62" spans="2:24" ht="22.5" x14ac:dyDescent="0.55000000000000004">
      <c r="B62" s="181" t="s">
        <v>71</v>
      </c>
      <c r="C62" s="182" t="s">
        <v>72</v>
      </c>
      <c r="D62" s="183"/>
      <c r="E62" s="184"/>
      <c r="F62" s="189" t="s">
        <v>73</v>
      </c>
      <c r="G62" s="183"/>
      <c r="H62" s="183"/>
      <c r="I62" s="183"/>
      <c r="J62" s="184"/>
      <c r="K62" s="51"/>
      <c r="L62" s="15"/>
      <c r="M62" s="15"/>
      <c r="N62" s="92" t="s">
        <v>21</v>
      </c>
      <c r="O62" s="92" t="s">
        <v>22</v>
      </c>
      <c r="P62" s="191">
        <f>P26-P58</f>
        <v>1900</v>
      </c>
      <c r="Q62" s="15"/>
      <c r="R62" s="15"/>
      <c r="S62" s="15"/>
      <c r="T62" s="15"/>
      <c r="U62" s="15"/>
      <c r="V62" s="15"/>
      <c r="W62" s="15"/>
      <c r="X62" s="16"/>
    </row>
    <row r="63" spans="2:24" ht="22.5" x14ac:dyDescent="0.55000000000000004">
      <c r="B63" s="181"/>
      <c r="C63" s="182"/>
      <c r="D63" s="183"/>
      <c r="E63" s="184"/>
      <c r="F63" s="182"/>
      <c r="G63" s="183"/>
      <c r="H63" s="183"/>
      <c r="I63" s="183"/>
      <c r="J63" s="184"/>
      <c r="K63" s="51"/>
      <c r="L63" s="15"/>
      <c r="M63" s="15"/>
      <c r="N63" s="93"/>
      <c r="O63" s="93"/>
      <c r="P63" s="191"/>
      <c r="Q63" s="15"/>
      <c r="R63" s="15"/>
      <c r="S63" s="15"/>
      <c r="T63" s="15"/>
      <c r="U63" s="15"/>
      <c r="V63" s="15"/>
      <c r="W63" s="15"/>
      <c r="X63" s="16"/>
    </row>
    <row r="64" spans="2:24" ht="22.5" x14ac:dyDescent="0.55000000000000004">
      <c r="B64" s="181"/>
      <c r="C64" s="182"/>
      <c r="D64" s="183"/>
      <c r="E64" s="184"/>
      <c r="F64" s="182"/>
      <c r="G64" s="183"/>
      <c r="H64" s="183"/>
      <c r="I64" s="183"/>
      <c r="J64" s="184"/>
      <c r="K64" s="51"/>
      <c r="L64" s="15"/>
      <c r="M64" s="15"/>
      <c r="N64" s="93"/>
      <c r="O64" s="93"/>
      <c r="P64" s="191"/>
      <c r="Q64" s="15"/>
      <c r="R64" s="15"/>
      <c r="S64" s="15"/>
      <c r="T64" s="15"/>
      <c r="U64" s="15"/>
      <c r="V64" s="15"/>
      <c r="W64" s="15"/>
      <c r="X64" s="16"/>
    </row>
    <row r="65" spans="2:24" ht="22.5" x14ac:dyDescent="0.55000000000000004">
      <c r="B65" s="181"/>
      <c r="C65" s="182"/>
      <c r="D65" s="183"/>
      <c r="E65" s="184"/>
      <c r="F65" s="182"/>
      <c r="G65" s="183"/>
      <c r="H65" s="183"/>
      <c r="I65" s="183"/>
      <c r="J65" s="184"/>
      <c r="K65" s="52"/>
      <c r="L65" s="15"/>
      <c r="M65" s="15"/>
      <c r="N65" s="94"/>
      <c r="O65" s="94"/>
      <c r="P65" s="191"/>
      <c r="Q65" s="15"/>
      <c r="R65" s="15"/>
      <c r="S65" s="15"/>
      <c r="T65" s="15"/>
      <c r="U65" s="15"/>
      <c r="V65" s="15"/>
      <c r="W65" s="15"/>
      <c r="X65" s="16"/>
    </row>
    <row r="66" spans="2:24" ht="22.5" x14ac:dyDescent="0.55000000000000004">
      <c r="B66" s="181" t="s">
        <v>76</v>
      </c>
      <c r="C66" s="182" t="s">
        <v>74</v>
      </c>
      <c r="D66" s="183"/>
      <c r="E66" s="184"/>
      <c r="F66" s="189" t="s">
        <v>75</v>
      </c>
      <c r="G66" s="183"/>
      <c r="H66" s="183"/>
      <c r="I66" s="183"/>
      <c r="J66" s="184"/>
      <c r="K66" s="51"/>
      <c r="L66" s="15"/>
      <c r="M66" s="15"/>
      <c r="N66" s="92"/>
      <c r="O66" s="92" t="s">
        <v>66</v>
      </c>
      <c r="P66" s="192">
        <f>ROUND(P62/P$26*100,1)</f>
        <v>20</v>
      </c>
      <c r="Q66" s="15"/>
      <c r="R66" s="15"/>
      <c r="S66" s="15"/>
      <c r="T66" s="15"/>
      <c r="U66" s="15"/>
      <c r="V66" s="15"/>
      <c r="W66" s="15"/>
      <c r="X66" s="16"/>
    </row>
    <row r="67" spans="2:24" ht="22.5" x14ac:dyDescent="0.55000000000000004">
      <c r="B67" s="181"/>
      <c r="C67" s="182"/>
      <c r="D67" s="183"/>
      <c r="E67" s="184"/>
      <c r="F67" s="182"/>
      <c r="G67" s="183"/>
      <c r="H67" s="183"/>
      <c r="I67" s="183"/>
      <c r="J67" s="184"/>
      <c r="K67" s="51"/>
      <c r="L67" s="15"/>
      <c r="M67" s="15"/>
      <c r="N67" s="93"/>
      <c r="O67" s="93"/>
      <c r="P67" s="192"/>
      <c r="Q67" s="15"/>
      <c r="R67" s="15"/>
      <c r="S67" s="15"/>
      <c r="T67" s="15"/>
      <c r="U67" s="15"/>
      <c r="V67" s="15"/>
      <c r="W67" s="15"/>
      <c r="X67" s="16"/>
    </row>
    <row r="68" spans="2:24" ht="22.5" x14ac:dyDescent="0.55000000000000004">
      <c r="B68" s="181"/>
      <c r="C68" s="182"/>
      <c r="D68" s="183"/>
      <c r="E68" s="184"/>
      <c r="F68" s="182"/>
      <c r="G68" s="183"/>
      <c r="H68" s="183"/>
      <c r="I68" s="183"/>
      <c r="J68" s="184"/>
      <c r="K68" s="51"/>
      <c r="L68" s="15"/>
      <c r="M68" s="15"/>
      <c r="N68" s="93"/>
      <c r="O68" s="93"/>
      <c r="P68" s="192"/>
      <c r="Q68" s="15"/>
      <c r="R68" s="15"/>
      <c r="S68" s="15"/>
      <c r="T68" s="15"/>
      <c r="U68" s="15"/>
      <c r="V68" s="15"/>
      <c r="W68" s="15"/>
      <c r="X68" s="16"/>
    </row>
    <row r="69" spans="2:24" ht="22.5" x14ac:dyDescent="0.55000000000000004">
      <c r="B69" s="181"/>
      <c r="C69" s="182"/>
      <c r="D69" s="183"/>
      <c r="E69" s="184"/>
      <c r="F69" s="182"/>
      <c r="G69" s="183"/>
      <c r="H69" s="183"/>
      <c r="I69" s="183"/>
      <c r="J69" s="184"/>
      <c r="K69" s="52"/>
      <c r="L69" s="15"/>
      <c r="M69" s="15"/>
      <c r="N69" s="94"/>
      <c r="O69" s="94"/>
      <c r="P69" s="192"/>
      <c r="Q69" s="15"/>
      <c r="R69" s="15"/>
      <c r="S69" s="15"/>
      <c r="T69" s="15"/>
      <c r="U69" s="15"/>
      <c r="V69" s="15"/>
      <c r="W69" s="15"/>
      <c r="X69" s="16"/>
    </row>
    <row r="70" spans="2:24" ht="22.5" x14ac:dyDescent="0.55000000000000004">
      <c r="B70" s="181" t="s">
        <v>77</v>
      </c>
      <c r="C70" s="182" t="s">
        <v>274</v>
      </c>
      <c r="D70" s="183"/>
      <c r="E70" s="184"/>
      <c r="F70" s="189" t="s">
        <v>65</v>
      </c>
      <c r="G70" s="183"/>
      <c r="H70" s="183"/>
      <c r="I70" s="183"/>
      <c r="J70" s="184"/>
      <c r="K70" s="143" t="s">
        <v>56</v>
      </c>
      <c r="L70" s="148" t="s">
        <v>256</v>
      </c>
      <c r="M70" s="124"/>
      <c r="N70" s="92" t="s">
        <v>21</v>
      </c>
      <c r="O70" s="92" t="s">
        <v>22</v>
      </c>
      <c r="P70" s="191">
        <v>1500</v>
      </c>
      <c r="Q70" s="55" t="s">
        <v>261</v>
      </c>
      <c r="R70" s="15"/>
      <c r="S70" s="15"/>
      <c r="T70" s="15"/>
      <c r="U70" s="15"/>
      <c r="V70" s="15"/>
      <c r="W70" s="15"/>
      <c r="X70" s="16"/>
    </row>
    <row r="71" spans="2:24" ht="22.5" x14ac:dyDescent="0.55000000000000004">
      <c r="B71" s="181"/>
      <c r="C71" s="182"/>
      <c r="D71" s="183"/>
      <c r="E71" s="184"/>
      <c r="F71" s="182"/>
      <c r="G71" s="183"/>
      <c r="H71" s="183"/>
      <c r="I71" s="183"/>
      <c r="J71" s="184"/>
      <c r="K71" s="144"/>
      <c r="L71" s="107"/>
      <c r="M71" s="109"/>
      <c r="N71" s="93"/>
      <c r="O71" s="93"/>
      <c r="P71" s="191"/>
      <c r="Q71" s="58" t="s">
        <v>262</v>
      </c>
      <c r="R71" s="15"/>
      <c r="S71" s="15"/>
      <c r="T71" s="15"/>
      <c r="U71" s="15"/>
      <c r="V71" s="15"/>
      <c r="W71" s="15"/>
      <c r="X71" s="16"/>
    </row>
    <row r="72" spans="2:24" ht="22.5" x14ac:dyDescent="0.55000000000000004">
      <c r="B72" s="181"/>
      <c r="C72" s="182"/>
      <c r="D72" s="183"/>
      <c r="E72" s="184"/>
      <c r="F72" s="182"/>
      <c r="G72" s="183"/>
      <c r="H72" s="183"/>
      <c r="I72" s="183"/>
      <c r="J72" s="184"/>
      <c r="K72" s="144"/>
      <c r="L72" s="107"/>
      <c r="M72" s="109"/>
      <c r="N72" s="93"/>
      <c r="O72" s="93"/>
      <c r="P72" s="191"/>
      <c r="Q72" s="59" t="str">
        <f>C70</f>
        <v>人件費（非課税）</v>
      </c>
      <c r="R72" s="60">
        <f>P70</f>
        <v>1500</v>
      </c>
      <c r="S72" s="59" t="s">
        <v>163</v>
      </c>
      <c r="T72" s="60">
        <f>SUM(R72:R73)</f>
        <v>1500</v>
      </c>
      <c r="U72" s="15"/>
      <c r="V72" s="15"/>
      <c r="W72" s="15"/>
      <c r="X72" s="16"/>
    </row>
    <row r="73" spans="2:24" ht="22.5" x14ac:dyDescent="0.55000000000000004">
      <c r="B73" s="181"/>
      <c r="C73" s="182"/>
      <c r="D73" s="183"/>
      <c r="E73" s="184"/>
      <c r="F73" s="182"/>
      <c r="G73" s="183"/>
      <c r="H73" s="183"/>
      <c r="I73" s="183"/>
      <c r="J73" s="184"/>
      <c r="K73" s="145"/>
      <c r="L73" s="110"/>
      <c r="M73" s="111"/>
      <c r="N73" s="94"/>
      <c r="O73" s="94"/>
      <c r="P73" s="191"/>
      <c r="Q73" s="62"/>
      <c r="R73" s="63"/>
      <c r="S73" s="62"/>
      <c r="T73" s="63"/>
      <c r="U73" s="15"/>
      <c r="V73" s="15"/>
      <c r="W73" s="15"/>
      <c r="X73" s="16"/>
    </row>
    <row r="74" spans="2:24" ht="22.5" x14ac:dyDescent="0.55000000000000004">
      <c r="B74" s="181" t="s">
        <v>78</v>
      </c>
      <c r="C74" s="182" t="s">
        <v>273</v>
      </c>
      <c r="D74" s="183"/>
      <c r="E74" s="184"/>
      <c r="F74" s="189" t="s">
        <v>65</v>
      </c>
      <c r="G74" s="183"/>
      <c r="H74" s="183"/>
      <c r="I74" s="183"/>
      <c r="J74" s="184"/>
      <c r="K74" s="143" t="s">
        <v>56</v>
      </c>
      <c r="L74" s="148" t="s">
        <v>255</v>
      </c>
      <c r="M74" s="124"/>
      <c r="N74" s="92" t="s">
        <v>21</v>
      </c>
      <c r="O74" s="92" t="s">
        <v>22</v>
      </c>
      <c r="P74" s="191">
        <v>300</v>
      </c>
      <c r="Q74" s="55" t="s">
        <v>261</v>
      </c>
      <c r="R74" s="15"/>
      <c r="S74" s="15"/>
      <c r="T74" s="15"/>
      <c r="U74" s="55" t="s">
        <v>261</v>
      </c>
      <c r="V74" s="15"/>
      <c r="W74" s="15"/>
      <c r="X74" s="16"/>
    </row>
    <row r="75" spans="2:24" ht="22.5" x14ac:dyDescent="0.55000000000000004">
      <c r="B75" s="181"/>
      <c r="C75" s="182"/>
      <c r="D75" s="183"/>
      <c r="E75" s="184"/>
      <c r="F75" s="182"/>
      <c r="G75" s="183"/>
      <c r="H75" s="183"/>
      <c r="I75" s="183"/>
      <c r="J75" s="184"/>
      <c r="K75" s="144"/>
      <c r="L75" s="107"/>
      <c r="M75" s="109"/>
      <c r="N75" s="93"/>
      <c r="O75" s="93"/>
      <c r="P75" s="191"/>
      <c r="Q75" s="58" t="s">
        <v>262</v>
      </c>
      <c r="R75" s="15"/>
      <c r="S75" s="15"/>
      <c r="T75" s="15"/>
      <c r="U75" s="58" t="s">
        <v>276</v>
      </c>
      <c r="V75" s="15"/>
      <c r="W75" s="15"/>
      <c r="X75" s="16"/>
    </row>
    <row r="76" spans="2:24" ht="22.5" x14ac:dyDescent="0.55000000000000004">
      <c r="B76" s="181"/>
      <c r="C76" s="182"/>
      <c r="D76" s="183"/>
      <c r="E76" s="184"/>
      <c r="F76" s="182"/>
      <c r="G76" s="183"/>
      <c r="H76" s="183"/>
      <c r="I76" s="183"/>
      <c r="J76" s="184"/>
      <c r="K76" s="144"/>
      <c r="L76" s="107"/>
      <c r="M76" s="109"/>
      <c r="N76" s="93"/>
      <c r="O76" s="93"/>
      <c r="P76" s="191"/>
      <c r="Q76" s="59" t="str">
        <f>C74</f>
        <v>固定販管費（課税）</v>
      </c>
      <c r="R76" s="60">
        <f>P74</f>
        <v>300</v>
      </c>
      <c r="S76" s="59" t="s">
        <v>277</v>
      </c>
      <c r="T76" s="60">
        <f>SUM(R76:R77)</f>
        <v>330</v>
      </c>
      <c r="U76" s="59" t="s">
        <v>278</v>
      </c>
      <c r="V76" s="60">
        <f>T76</f>
        <v>330</v>
      </c>
      <c r="W76" s="59" t="s">
        <v>163</v>
      </c>
      <c r="X76" s="60">
        <f>V76</f>
        <v>330</v>
      </c>
    </row>
    <row r="77" spans="2:24" ht="22.5" x14ac:dyDescent="0.55000000000000004">
      <c r="B77" s="181"/>
      <c r="C77" s="182"/>
      <c r="D77" s="183"/>
      <c r="E77" s="184"/>
      <c r="F77" s="182"/>
      <c r="G77" s="183"/>
      <c r="H77" s="183"/>
      <c r="I77" s="183"/>
      <c r="J77" s="184"/>
      <c r="K77" s="145"/>
      <c r="L77" s="110"/>
      <c r="M77" s="111"/>
      <c r="N77" s="94"/>
      <c r="O77" s="94"/>
      <c r="P77" s="191"/>
      <c r="Q77" s="59" t="s">
        <v>275</v>
      </c>
      <c r="R77" s="61">
        <f>ROUNDDOWN(R76*0.1,0)</f>
        <v>30</v>
      </c>
      <c r="S77" s="59"/>
      <c r="T77" s="61"/>
      <c r="U77" s="55"/>
      <c r="V77" s="57"/>
      <c r="W77" s="55"/>
      <c r="X77" s="56"/>
    </row>
    <row r="78" spans="2:24" ht="22.5" x14ac:dyDescent="0.55000000000000004">
      <c r="B78" s="181" t="s">
        <v>49</v>
      </c>
      <c r="C78" s="182" t="s">
        <v>80</v>
      </c>
      <c r="D78" s="183"/>
      <c r="E78" s="184"/>
      <c r="F78" s="189" t="s">
        <v>81</v>
      </c>
      <c r="G78" s="183"/>
      <c r="H78" s="183"/>
      <c r="I78" s="183"/>
      <c r="J78" s="184"/>
      <c r="K78" s="51"/>
      <c r="L78" s="15"/>
      <c r="M78" s="15"/>
      <c r="N78" s="92" t="s">
        <v>21</v>
      </c>
      <c r="O78" s="92" t="s">
        <v>22</v>
      </c>
      <c r="P78" s="191">
        <f>SUM(P70:P77)</f>
        <v>1800</v>
      </c>
      <c r="Q78" s="15"/>
      <c r="R78" s="15"/>
      <c r="S78" s="15"/>
      <c r="T78" s="15"/>
      <c r="U78" s="15"/>
      <c r="V78" s="15"/>
      <c r="W78" s="15"/>
      <c r="X78" s="16"/>
    </row>
    <row r="79" spans="2:24" ht="22.5" x14ac:dyDescent="0.55000000000000004">
      <c r="B79" s="181"/>
      <c r="C79" s="182"/>
      <c r="D79" s="183"/>
      <c r="E79" s="184"/>
      <c r="F79" s="182"/>
      <c r="G79" s="183"/>
      <c r="H79" s="183"/>
      <c r="I79" s="183"/>
      <c r="J79" s="184"/>
      <c r="K79" s="51"/>
      <c r="L79" s="15"/>
      <c r="M79" s="15"/>
      <c r="N79" s="93"/>
      <c r="O79" s="93"/>
      <c r="P79" s="191"/>
      <c r="Q79" s="15"/>
      <c r="R79" s="15"/>
      <c r="S79" s="15"/>
      <c r="T79" s="15"/>
      <c r="U79" s="15"/>
      <c r="V79" s="15"/>
      <c r="W79" s="15"/>
      <c r="X79" s="16"/>
    </row>
    <row r="80" spans="2:24" ht="22.5" x14ac:dyDescent="0.55000000000000004">
      <c r="B80" s="181"/>
      <c r="C80" s="182"/>
      <c r="D80" s="183"/>
      <c r="E80" s="184"/>
      <c r="F80" s="182"/>
      <c r="G80" s="183"/>
      <c r="H80" s="183"/>
      <c r="I80" s="183"/>
      <c r="J80" s="184"/>
      <c r="K80" s="51"/>
      <c r="L80" s="15"/>
      <c r="M80" s="15"/>
      <c r="N80" s="93"/>
      <c r="O80" s="93"/>
      <c r="P80" s="191"/>
      <c r="Q80" s="15"/>
      <c r="R80" s="15"/>
      <c r="S80" s="15"/>
      <c r="T80" s="15"/>
      <c r="U80" s="15"/>
      <c r="V80" s="15"/>
      <c r="W80" s="15"/>
      <c r="X80" s="16"/>
    </row>
    <row r="81" spans="2:24" ht="22.5" x14ac:dyDescent="0.55000000000000004">
      <c r="B81" s="181"/>
      <c r="C81" s="182"/>
      <c r="D81" s="183"/>
      <c r="E81" s="184"/>
      <c r="F81" s="182"/>
      <c r="G81" s="183"/>
      <c r="H81" s="183"/>
      <c r="I81" s="183"/>
      <c r="J81" s="184"/>
      <c r="K81" s="52"/>
      <c r="L81" s="15"/>
      <c r="M81" s="15"/>
      <c r="N81" s="94"/>
      <c r="O81" s="94"/>
      <c r="P81" s="191"/>
      <c r="Q81" s="15"/>
      <c r="R81" s="15"/>
      <c r="S81" s="15"/>
      <c r="T81" s="15"/>
      <c r="U81" s="15"/>
      <c r="V81" s="15"/>
      <c r="W81" s="15"/>
      <c r="X81" s="16"/>
    </row>
    <row r="82" spans="2:24" ht="22.5" x14ac:dyDescent="0.55000000000000004">
      <c r="B82" s="181" t="s">
        <v>101</v>
      </c>
      <c r="C82" s="182" t="s">
        <v>121</v>
      </c>
      <c r="D82" s="183"/>
      <c r="E82" s="184"/>
      <c r="F82" s="189" t="s">
        <v>102</v>
      </c>
      <c r="G82" s="183"/>
      <c r="H82" s="183"/>
      <c r="I82" s="183"/>
      <c r="J82" s="184"/>
      <c r="K82" s="51"/>
      <c r="L82" s="15"/>
      <c r="M82" s="15"/>
      <c r="N82" s="92" t="s">
        <v>21</v>
      </c>
      <c r="O82" s="92" t="s">
        <v>22</v>
      </c>
      <c r="P82" s="191">
        <f>P62-P78</f>
        <v>100</v>
      </c>
      <c r="Q82" s="15"/>
      <c r="R82" s="15"/>
      <c r="S82" s="15"/>
      <c r="T82" s="15"/>
      <c r="U82" s="15"/>
      <c r="V82" s="15"/>
      <c r="W82" s="15"/>
      <c r="X82" s="16"/>
    </row>
    <row r="83" spans="2:24" ht="22.5" x14ac:dyDescent="0.55000000000000004">
      <c r="B83" s="181"/>
      <c r="C83" s="182"/>
      <c r="D83" s="183"/>
      <c r="E83" s="184"/>
      <c r="F83" s="182"/>
      <c r="G83" s="183"/>
      <c r="H83" s="183"/>
      <c r="I83" s="183"/>
      <c r="J83" s="184"/>
      <c r="K83" s="51"/>
      <c r="L83" s="15"/>
      <c r="M83" s="15"/>
      <c r="N83" s="93"/>
      <c r="O83" s="93"/>
      <c r="P83" s="191"/>
      <c r="Q83" s="15"/>
      <c r="R83" s="15"/>
      <c r="S83" s="15"/>
      <c r="T83" s="15"/>
      <c r="U83" s="15"/>
      <c r="V83" s="15"/>
      <c r="W83" s="15"/>
      <c r="X83" s="16"/>
    </row>
    <row r="84" spans="2:24" ht="22.5" x14ac:dyDescent="0.55000000000000004">
      <c r="B84" s="181"/>
      <c r="C84" s="182"/>
      <c r="D84" s="183"/>
      <c r="E84" s="184"/>
      <c r="F84" s="182"/>
      <c r="G84" s="183"/>
      <c r="H84" s="183"/>
      <c r="I84" s="183"/>
      <c r="J84" s="184"/>
      <c r="K84" s="51"/>
      <c r="L84" s="15"/>
      <c r="M84" s="15"/>
      <c r="N84" s="93"/>
      <c r="O84" s="93"/>
      <c r="P84" s="191"/>
      <c r="Q84" s="15"/>
      <c r="R84" s="15"/>
      <c r="S84" s="15"/>
      <c r="T84" s="15"/>
      <c r="U84" s="15"/>
      <c r="V84" s="15"/>
      <c r="W84" s="15"/>
      <c r="X84" s="16"/>
    </row>
    <row r="85" spans="2:24" ht="22.5" x14ac:dyDescent="0.55000000000000004">
      <c r="B85" s="181"/>
      <c r="C85" s="182"/>
      <c r="D85" s="183"/>
      <c r="E85" s="184"/>
      <c r="F85" s="182"/>
      <c r="G85" s="183"/>
      <c r="H85" s="183"/>
      <c r="I85" s="183"/>
      <c r="J85" s="184"/>
      <c r="K85" s="52"/>
      <c r="L85" s="15"/>
      <c r="M85" s="15"/>
      <c r="N85" s="94"/>
      <c r="O85" s="94"/>
      <c r="P85" s="191"/>
      <c r="Q85" s="15"/>
      <c r="R85" s="15"/>
      <c r="S85" s="15"/>
      <c r="T85" s="15"/>
      <c r="U85" s="15"/>
      <c r="V85" s="15"/>
      <c r="W85" s="15"/>
      <c r="X85" s="16"/>
    </row>
    <row r="86" spans="2:24" ht="22.5" x14ac:dyDescent="0.55000000000000004">
      <c r="B86" s="181" t="s">
        <v>50</v>
      </c>
      <c r="C86" s="182" t="s">
        <v>122</v>
      </c>
      <c r="D86" s="183"/>
      <c r="E86" s="184"/>
      <c r="F86" s="189" t="s">
        <v>103</v>
      </c>
      <c r="G86" s="183"/>
      <c r="H86" s="183"/>
      <c r="I86" s="183"/>
      <c r="J86" s="184"/>
      <c r="K86" s="51"/>
      <c r="L86" s="15"/>
      <c r="M86" s="15"/>
      <c r="N86" s="92"/>
      <c r="O86" s="92" t="s">
        <v>66</v>
      </c>
      <c r="P86" s="192">
        <f>ROUND(P82/P$26*100,1)</f>
        <v>1.1000000000000001</v>
      </c>
      <c r="Q86" s="15"/>
      <c r="R86" s="15"/>
      <c r="S86" s="15"/>
      <c r="T86" s="15"/>
      <c r="U86" s="15"/>
      <c r="V86" s="15"/>
      <c r="W86" s="15"/>
      <c r="X86" s="16"/>
    </row>
    <row r="87" spans="2:24" ht="22.5" x14ac:dyDescent="0.55000000000000004">
      <c r="B87" s="181"/>
      <c r="C87" s="182"/>
      <c r="D87" s="183"/>
      <c r="E87" s="184"/>
      <c r="F87" s="182"/>
      <c r="G87" s="183"/>
      <c r="H87" s="183"/>
      <c r="I87" s="183"/>
      <c r="J87" s="184"/>
      <c r="K87" s="51"/>
      <c r="L87" s="15"/>
      <c r="M87" s="15"/>
      <c r="N87" s="93"/>
      <c r="O87" s="93"/>
      <c r="P87" s="192"/>
      <c r="Q87" s="15"/>
      <c r="R87" s="15"/>
      <c r="S87" s="15"/>
      <c r="T87" s="15"/>
      <c r="U87" s="15"/>
      <c r="V87" s="15"/>
      <c r="W87" s="15"/>
      <c r="X87" s="16"/>
    </row>
    <row r="88" spans="2:24" ht="22.5" x14ac:dyDescent="0.55000000000000004">
      <c r="B88" s="181"/>
      <c r="C88" s="182"/>
      <c r="D88" s="183"/>
      <c r="E88" s="184"/>
      <c r="F88" s="182"/>
      <c r="G88" s="183"/>
      <c r="H88" s="183"/>
      <c r="I88" s="183"/>
      <c r="J88" s="184"/>
      <c r="K88" s="51"/>
      <c r="L88" s="15"/>
      <c r="M88" s="15"/>
      <c r="N88" s="93"/>
      <c r="O88" s="93"/>
      <c r="P88" s="192"/>
      <c r="Q88" s="15"/>
      <c r="R88" s="15"/>
      <c r="S88" s="15"/>
      <c r="T88" s="15"/>
      <c r="U88" s="15"/>
      <c r="V88" s="15"/>
      <c r="W88" s="15"/>
      <c r="X88" s="16"/>
    </row>
    <row r="89" spans="2:24" ht="22.5" x14ac:dyDescent="0.55000000000000004">
      <c r="B89" s="181"/>
      <c r="C89" s="182"/>
      <c r="D89" s="183"/>
      <c r="E89" s="184"/>
      <c r="F89" s="182"/>
      <c r="G89" s="183"/>
      <c r="H89" s="183"/>
      <c r="I89" s="183"/>
      <c r="J89" s="184"/>
      <c r="K89" s="52"/>
      <c r="L89" s="180"/>
      <c r="M89" s="180"/>
      <c r="N89" s="94"/>
      <c r="O89" s="94"/>
      <c r="P89" s="192"/>
      <c r="Q89" s="180"/>
      <c r="R89" s="180"/>
      <c r="S89" s="180"/>
      <c r="T89" s="180"/>
      <c r="U89" s="180"/>
      <c r="V89" s="180"/>
      <c r="W89" s="180"/>
      <c r="X89" s="18"/>
    </row>
  </sheetData>
  <mergeCells count="140">
    <mergeCell ref="P86:P89"/>
    <mergeCell ref="P82:P85"/>
    <mergeCell ref="K34:K37"/>
    <mergeCell ref="B9:X9"/>
    <mergeCell ref="B11:X11"/>
    <mergeCell ref="B2:L2"/>
    <mergeCell ref="M2:O2"/>
    <mergeCell ref="B4:X4"/>
    <mergeCell ref="B5:X5"/>
    <mergeCell ref="C7:G7"/>
    <mergeCell ref="I7:L7"/>
    <mergeCell ref="B50:B53"/>
    <mergeCell ref="C50:E53"/>
    <mergeCell ref="F50:J53"/>
    <mergeCell ref="N50:N53"/>
    <mergeCell ref="O50:O53"/>
    <mergeCell ref="B26:B29"/>
    <mergeCell ref="C26:E29"/>
    <mergeCell ref="F26:J29"/>
    <mergeCell ref="N26:N29"/>
    <mergeCell ref="O26:O29"/>
    <mergeCell ref="B30:B33"/>
    <mergeCell ref="C30:E33"/>
    <mergeCell ref="F30:J33"/>
    <mergeCell ref="N30:N33"/>
    <mergeCell ref="O30:O33"/>
    <mergeCell ref="B54:B57"/>
    <mergeCell ref="C54:E57"/>
    <mergeCell ref="F54:J57"/>
    <mergeCell ref="N54:N57"/>
    <mergeCell ref="O54:O57"/>
    <mergeCell ref="B58:B61"/>
    <mergeCell ref="C58:E61"/>
    <mergeCell ref="F58:J61"/>
    <mergeCell ref="N58:N61"/>
    <mergeCell ref="O58:O61"/>
    <mergeCell ref="B86:B89"/>
    <mergeCell ref="C86:E89"/>
    <mergeCell ref="F86:J89"/>
    <mergeCell ref="N86:N89"/>
    <mergeCell ref="O86:O89"/>
    <mergeCell ref="P30:P33"/>
    <mergeCell ref="P34:P37"/>
    <mergeCell ref="P50:P53"/>
    <mergeCell ref="P54:P57"/>
    <mergeCell ref="B78:B81"/>
    <mergeCell ref="C78:E81"/>
    <mergeCell ref="F78:J81"/>
    <mergeCell ref="N78:N81"/>
    <mergeCell ref="O78:O81"/>
    <mergeCell ref="B82:B85"/>
    <mergeCell ref="C82:E85"/>
    <mergeCell ref="F82:J85"/>
    <mergeCell ref="N82:N85"/>
    <mergeCell ref="O82:O85"/>
    <mergeCell ref="B70:B73"/>
    <mergeCell ref="C70:E73"/>
    <mergeCell ref="F70:J73"/>
    <mergeCell ref="N70:N73"/>
    <mergeCell ref="O70:O73"/>
    <mergeCell ref="P78:P81"/>
    <mergeCell ref="D16:H16"/>
    <mergeCell ref="P19:P21"/>
    <mergeCell ref="P22:P25"/>
    <mergeCell ref="P26:P29"/>
    <mergeCell ref="K22:K25"/>
    <mergeCell ref="K26:K29"/>
    <mergeCell ref="B14:X14"/>
    <mergeCell ref="Q16:T16"/>
    <mergeCell ref="B74:B77"/>
    <mergeCell ref="C74:E77"/>
    <mergeCell ref="F74:J77"/>
    <mergeCell ref="N74:N77"/>
    <mergeCell ref="O74:O77"/>
    <mergeCell ref="B62:B65"/>
    <mergeCell ref="C62:E65"/>
    <mergeCell ref="F62:J65"/>
    <mergeCell ref="N62:N65"/>
    <mergeCell ref="O62:O65"/>
    <mergeCell ref="B66:B69"/>
    <mergeCell ref="C66:E69"/>
    <mergeCell ref="F66:J69"/>
    <mergeCell ref="N66:N69"/>
    <mergeCell ref="O66:O69"/>
    <mergeCell ref="B46:B49"/>
    <mergeCell ref="C46:E49"/>
    <mergeCell ref="F46:J49"/>
    <mergeCell ref="K46:K49"/>
    <mergeCell ref="N46:N49"/>
    <mergeCell ref="O46:O49"/>
    <mergeCell ref="P46:P49"/>
    <mergeCell ref="O42:O45"/>
    <mergeCell ref="P42:P45"/>
    <mergeCell ref="K54:K57"/>
    <mergeCell ref="K70:K73"/>
    <mergeCell ref="K74:K77"/>
    <mergeCell ref="L18:M18"/>
    <mergeCell ref="L26:M29"/>
    <mergeCell ref="L54:M57"/>
    <mergeCell ref="L74:M77"/>
    <mergeCell ref="L70:M73"/>
    <mergeCell ref="P38:P41"/>
    <mergeCell ref="K38:K41"/>
    <mergeCell ref="N38:N41"/>
    <mergeCell ref="O38:O41"/>
    <mergeCell ref="P58:P61"/>
    <mergeCell ref="P62:P65"/>
    <mergeCell ref="P66:P69"/>
    <mergeCell ref="P70:P73"/>
    <mergeCell ref="P74:P77"/>
    <mergeCell ref="N34:N37"/>
    <mergeCell ref="O34:O37"/>
    <mergeCell ref="O19:O21"/>
    <mergeCell ref="N22:N25"/>
    <mergeCell ref="O22:O25"/>
    <mergeCell ref="N19:N21"/>
    <mergeCell ref="U16:X16"/>
    <mergeCell ref="Q17:R17"/>
    <mergeCell ref="S17:T17"/>
    <mergeCell ref="U17:V17"/>
    <mergeCell ref="W17:X17"/>
    <mergeCell ref="B42:B45"/>
    <mergeCell ref="C42:E45"/>
    <mergeCell ref="F42:J45"/>
    <mergeCell ref="K42:K45"/>
    <mergeCell ref="N42:N45"/>
    <mergeCell ref="B38:B41"/>
    <mergeCell ref="C38:E41"/>
    <mergeCell ref="F38:J41"/>
    <mergeCell ref="B34:B37"/>
    <mergeCell ref="C34:E37"/>
    <mergeCell ref="F34:J37"/>
    <mergeCell ref="B22:B25"/>
    <mergeCell ref="C22:E25"/>
    <mergeCell ref="F22:J25"/>
    <mergeCell ref="C18:E18"/>
    <mergeCell ref="F18:J18"/>
    <mergeCell ref="B19:B21"/>
    <mergeCell ref="C19:E21"/>
    <mergeCell ref="F19:J21"/>
  </mergeCells>
  <phoneticPr fontId="1"/>
  <printOptions horizontalCentered="1"/>
  <pageMargins left="0" right="0" top="0.39370078740157483" bottom="0.59055118110236227" header="0.31496062992125984" footer="0.31496062992125984"/>
  <pageSetup paperSize="8" scale="60" orientation="landscape" horizontalDpi="0" verticalDpi="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演習の趣旨と利用方法</vt:lpstr>
      <vt:lpstr>A_EXCEL予算実務→</vt:lpstr>
      <vt:lpstr>A①_営業部_入力</vt:lpstr>
      <vt:lpstr>A①_購買部_入力</vt:lpstr>
      <vt:lpstr>A①_全社集計</vt:lpstr>
      <vt:lpstr>予算会計システム</vt:lpstr>
      <vt:lpstr>1_部門・科目マスタ</vt:lpstr>
      <vt:lpstr>2-1【営業部】入力画面→予算仕訳</vt:lpstr>
      <vt:lpstr>'1_部門・科目マスタ'!Print_Area</vt:lpstr>
      <vt:lpstr>'2-1【営業部】入力画面→予算仕訳'!Print_Area</vt:lpstr>
      <vt:lpstr>A①_営業部_入力!Print_Area</vt:lpstr>
      <vt:lpstr>A①_購買部_入力!Print_Area</vt:lpstr>
      <vt:lpstr>A①_全社集計!Print_Area</vt:lpstr>
      <vt:lpstr>演習の趣旨と利用方法!Print_Area</vt:lpstr>
      <vt:lpstr>'2-1【営業部】入力画面→予算仕訳'!Print_Titles</vt:lpstr>
      <vt:lpstr>A①_営業部_入力!Print_Titles</vt:lpstr>
      <vt:lpstr>A①_購買部_入力!Print_Titles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2022-11-10T22:46:22Z</cp:lastPrinted>
  <dcterms:created xsi:type="dcterms:W3CDTF">2021-09-20T04:00:10Z</dcterms:created>
  <dcterms:modified xsi:type="dcterms:W3CDTF">2022-11-10T23:11:03Z</dcterms:modified>
</cp:coreProperties>
</file>