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CDD15D9E-D33F-4A83-A1F3-1BA8715E239C}" xr6:coauthVersionLast="47" xr6:coauthVersionMax="47" xr10:uidLastSave="{00000000-0000-0000-0000-000000000000}"/>
  <bookViews>
    <workbookView xWindow="-15570" yWindow="-16320" windowWidth="29040" windowHeight="15840" tabRatio="860" activeTab="7"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 name="2-1【営業部】入力画面→予算仕訳" sheetId="29" r:id="rId8"/>
  </sheets>
  <definedNames>
    <definedName name="_xlnm.Print_Area" localSheetId="6">'1_部門・科目マスタ'!$B$1:$V$200</definedName>
    <definedName name="_xlnm.Print_Area" localSheetId="7">'2-1【営業部】入力画面→予算仕訳'!$B$1:$X$89</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7">'2-1【営業部】入力画面→予算仕訳'!$13:$18</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78" i="29" l="1"/>
  <c r="P26" i="29"/>
  <c r="P34" i="29" s="1"/>
  <c r="P42" i="29" s="1"/>
  <c r="P54" i="29" l="1"/>
  <c r="P58" i="29" s="1"/>
  <c r="P62" i="29" s="1"/>
  <c r="P38" i="29"/>
  <c r="P46" i="29" s="1"/>
  <c r="P66" i="29" l="1"/>
  <c r="P82" i="29"/>
  <c r="P86" i="29" s="1"/>
  <c r="R65" i="26" l="1"/>
  <c r="Q65" i="26"/>
  <c r="P65" i="26"/>
  <c r="O65" i="26"/>
  <c r="N65" i="26"/>
  <c r="M65" i="26"/>
  <c r="R63" i="26"/>
  <c r="Q63" i="26"/>
  <c r="P63" i="26"/>
  <c r="O63" i="26"/>
  <c r="N63" i="26"/>
  <c r="M63" i="26"/>
  <c r="R61" i="26"/>
  <c r="Q61" i="26"/>
  <c r="P61" i="26"/>
  <c r="O61" i="26"/>
  <c r="N61" i="26"/>
  <c r="N69" i="26" s="1"/>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Q67" i="26"/>
  <c r="O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3" i="26" l="1"/>
  <c r="T45" i="26" s="1"/>
  <c r="S45" i="26"/>
  <c r="T61" i="26"/>
  <c r="S67" i="26"/>
  <c r="T65" i="26"/>
  <c r="S69" i="26"/>
  <c r="T25" i="26"/>
  <c r="T29" i="26"/>
  <c r="N53" i="6"/>
  <c r="N57" i="6" s="1"/>
  <c r="N77" i="6" s="1"/>
  <c r="N81" i="6" s="1"/>
  <c r="O53" i="6"/>
  <c r="O57" i="6" s="1"/>
  <c r="O77" i="6" s="1"/>
  <c r="O81" i="6" s="1"/>
  <c r="N25" i="25"/>
  <c r="O51" i="6"/>
  <c r="O55" i="6" s="1"/>
  <c r="O75" i="6" s="1"/>
  <c r="O79" i="6" s="1"/>
  <c r="O25" i="25"/>
  <c r="P51" i="6"/>
  <c r="P55" i="6" s="1"/>
  <c r="P59" i="6" s="1"/>
  <c r="Q53" i="6"/>
  <c r="Q57" i="6" s="1"/>
  <c r="Q77" i="6" s="1"/>
  <c r="Q81" i="6" s="1"/>
  <c r="M51" i="6"/>
  <c r="M55" i="6" s="1"/>
  <c r="M59" i="6" s="1"/>
  <c r="N51" i="6"/>
  <c r="N55" i="6" s="1"/>
  <c r="N75" i="6" s="1"/>
  <c r="N79" i="6" s="1"/>
  <c r="P53" i="6"/>
  <c r="P57" i="6" s="1"/>
  <c r="P77" i="6" s="1"/>
  <c r="P81" i="6" s="1"/>
  <c r="R53" i="6"/>
  <c r="R57" i="6" s="1"/>
  <c r="S83" i="25"/>
  <c r="S85" i="25"/>
  <c r="Q61" i="6"/>
  <c r="R77" i="6"/>
  <c r="R81" i="6" s="1"/>
  <c r="R61" i="6"/>
  <c r="R51" i="6"/>
  <c r="R55" i="6" s="1"/>
  <c r="M53" i="6"/>
  <c r="Q51" i="6"/>
  <c r="Q55" i="6" s="1"/>
  <c r="M23" i="25"/>
  <c r="S23" i="25" s="1"/>
  <c r="S73" i="6"/>
  <c r="T81" i="25"/>
  <c r="S39" i="25"/>
  <c r="M43" i="25"/>
  <c r="S29" i="25"/>
  <c r="M41" i="25"/>
  <c r="S41" i="25" s="1"/>
  <c r="T37" i="25"/>
  <c r="S27" i="25"/>
  <c r="S71" i="6"/>
  <c r="T73" i="6" s="1"/>
  <c r="T69" i="6"/>
  <c r="T65" i="6"/>
  <c r="S49" i="6"/>
  <c r="S41" i="6"/>
  <c r="S47" i="6"/>
  <c r="S39" i="6"/>
  <c r="S25" i="25" l="1"/>
  <c r="O59" i="6"/>
  <c r="N61" i="6"/>
  <c r="T69" i="26"/>
  <c r="T85" i="25"/>
  <c r="N59" i="6"/>
  <c r="P75" i="6"/>
  <c r="P79" i="6" s="1"/>
  <c r="P61" i="6"/>
  <c r="O61" i="6"/>
  <c r="M75" i="6"/>
  <c r="M79" i="6" s="1"/>
  <c r="S51" i="6"/>
  <c r="T41" i="25"/>
  <c r="S55" i="6"/>
  <c r="Q75" i="6"/>
  <c r="Q79" i="6" s="1"/>
  <c r="Q59" i="6"/>
  <c r="S53" i="6"/>
  <c r="M57" i="6"/>
  <c r="R59" i="6"/>
  <c r="R75" i="6"/>
  <c r="R79" i="6" s="1"/>
  <c r="T25" i="25"/>
  <c r="M47" i="25"/>
  <c r="N31" i="25"/>
  <c r="T29" i="25"/>
  <c r="T41" i="6"/>
  <c r="T49" i="6"/>
  <c r="T53" i="6" l="1"/>
  <c r="S75" i="6"/>
  <c r="S57" i="6"/>
  <c r="T57" i="6" s="1"/>
  <c r="M61" i="6"/>
  <c r="M77" i="6"/>
  <c r="M81" i="6" s="1"/>
  <c r="N43" i="25"/>
  <c r="M59" i="25"/>
  <c r="S55" i="25"/>
  <c r="M63" i="25" l="1"/>
  <c r="M67" i="25" s="1"/>
  <c r="M35" i="26"/>
  <c r="M39" i="26" s="1"/>
  <c r="M47" i="26" s="1"/>
  <c r="S77" i="6"/>
  <c r="O31" i="25"/>
  <c r="N47" i="25"/>
  <c r="T77" i="6" l="1"/>
  <c r="M51" i="26"/>
  <c r="M55" i="26"/>
  <c r="M71" i="26"/>
  <c r="M87" i="25"/>
  <c r="M91" i="25" s="1"/>
  <c r="M71" i="25"/>
  <c r="N59" i="25"/>
  <c r="O43" i="25"/>
  <c r="S57" i="25"/>
  <c r="N63" i="25" l="1"/>
  <c r="N35" i="26"/>
  <c r="N39" i="26" s="1"/>
  <c r="N47" i="26" s="1"/>
  <c r="M75" i="26"/>
  <c r="N67" i="25"/>
  <c r="O47" i="25"/>
  <c r="P31" i="25"/>
  <c r="T57" i="25"/>
  <c r="N51" i="26" l="1"/>
  <c r="N87" i="25"/>
  <c r="N91" i="25" s="1"/>
  <c r="N71" i="25"/>
  <c r="O59" i="25"/>
  <c r="P43" i="25"/>
  <c r="O63" i="25" l="1"/>
  <c r="O35" i="26"/>
  <c r="O39" i="26" s="1"/>
  <c r="O47" i="26" s="1"/>
  <c r="N55" i="26"/>
  <c r="N71" i="26"/>
  <c r="N75" i="26" s="1"/>
  <c r="O67" i="25"/>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35" i="26"/>
  <c r="P47" i="26"/>
  <c r="Q67" i="25"/>
  <c r="M33" i="25"/>
  <c r="R47" i="25"/>
  <c r="S43" i="25"/>
  <c r="P51" i="26" l="1"/>
  <c r="Q39" i="26"/>
  <c r="Q87" i="25"/>
  <c r="Q91" i="25" s="1"/>
  <c r="Q71" i="25"/>
  <c r="R59" i="25"/>
  <c r="R35" i="26" s="1"/>
  <c r="R39" i="26" s="1"/>
  <c r="R47" i="26" s="1"/>
  <c r="R51" i="26" s="1"/>
  <c r="S47" i="25"/>
  <c r="M45" i="25"/>
  <c r="S33" i="25"/>
  <c r="S35" i="26" l="1"/>
  <c r="R55" i="26"/>
  <c r="R71" i="26"/>
  <c r="R75" i="26" s="1"/>
  <c r="Q47" i="26"/>
  <c r="S39" i="26"/>
  <c r="P71" i="26"/>
  <c r="P55" i="26"/>
  <c r="S59" i="25"/>
  <c r="R63" i="25"/>
  <c r="M49" i="25"/>
  <c r="N33" i="25"/>
  <c r="P75" i="26" l="1"/>
  <c r="Q51" i="26"/>
  <c r="S47" i="26"/>
  <c r="R67" i="25"/>
  <c r="R71" i="25" s="1"/>
  <c r="S63" i="25"/>
  <c r="N45" i="25"/>
  <c r="M61" i="25"/>
  <c r="M65" i="25" l="1"/>
  <c r="M37" i="26"/>
  <c r="Q71" i="26"/>
  <c r="Q55" i="26"/>
  <c r="S51" i="26"/>
  <c r="S67" i="25"/>
  <c r="S71" i="25" s="1"/>
  <c r="R87" i="25"/>
  <c r="M69" i="25"/>
  <c r="O33" i="25"/>
  <c r="N49" i="25"/>
  <c r="S55" i="26" l="1"/>
  <c r="Q75" i="26"/>
  <c r="S71" i="26"/>
  <c r="M41" i="26"/>
  <c r="M89" i="25"/>
  <c r="M93" i="25" s="1"/>
  <c r="M73" i="25"/>
  <c r="R91" i="25"/>
  <c r="S87" i="25"/>
  <c r="S91" i="25" s="1"/>
  <c r="N61" i="25"/>
  <c r="O45" i="25"/>
  <c r="M49" i="26" l="1"/>
  <c r="S75" i="26"/>
  <c r="N65" i="25"/>
  <c r="N69" i="25" s="1"/>
  <c r="N37" i="26"/>
  <c r="P33" i="25"/>
  <c r="O49" i="25"/>
  <c r="N41" i="26" l="1"/>
  <c r="M53" i="26"/>
  <c r="N89" i="25"/>
  <c r="N93" i="25" s="1"/>
  <c r="N73" i="25"/>
  <c r="P45" i="25"/>
  <c r="O61" i="25"/>
  <c r="O65" i="25" l="1"/>
  <c r="O69" i="25" s="1"/>
  <c r="O37" i="26"/>
  <c r="M73" i="26"/>
  <c r="M57" i="26"/>
  <c r="N49" i="26"/>
  <c r="Q33" i="25"/>
  <c r="P49" i="25"/>
  <c r="N53" i="26" l="1"/>
  <c r="M77" i="26"/>
  <c r="O41" i="26"/>
  <c r="O89" i="25"/>
  <c r="O93" i="25" s="1"/>
  <c r="O73" i="25"/>
  <c r="P61" i="25"/>
  <c r="Q45" i="25"/>
  <c r="O49" i="26" l="1"/>
  <c r="P65" i="25"/>
  <c r="P69" i="25" s="1"/>
  <c r="P37" i="26"/>
  <c r="N73" i="26"/>
  <c r="N57" i="26"/>
  <c r="R33" i="25"/>
  <c r="Q49" i="25"/>
  <c r="S29" i="6"/>
  <c r="S27" i="6"/>
  <c r="N77" i="26" l="1"/>
  <c r="P41" i="26"/>
  <c r="O53" i="26"/>
  <c r="P89" i="25"/>
  <c r="P93" i="25" s="1"/>
  <c r="P73" i="25"/>
  <c r="Q61" i="25"/>
  <c r="R45" i="25"/>
  <c r="T45" i="25" s="1"/>
  <c r="T29" i="6"/>
  <c r="O73" i="26" l="1"/>
  <c r="O57" i="26"/>
  <c r="Q65" i="25"/>
  <c r="Q37" i="26"/>
  <c r="P49" i="26"/>
  <c r="Q69" i="25"/>
  <c r="S45" i="25"/>
  <c r="R49" i="25"/>
  <c r="S31" i="6"/>
  <c r="S79" i="6" s="1"/>
  <c r="S33" i="6"/>
  <c r="S81" i="6" s="1"/>
  <c r="O77" i="26" l="1"/>
  <c r="P53" i="26"/>
  <c r="Q41" i="26"/>
  <c r="Q89" i="25"/>
  <c r="Q93" i="25" s="1"/>
  <c r="Q73" i="25"/>
  <c r="S61" i="6"/>
  <c r="S59" i="6"/>
  <c r="R61" i="25"/>
  <c r="R37" i="26" s="1"/>
  <c r="R41" i="26" s="1"/>
  <c r="R49" i="26" s="1"/>
  <c r="R53" i="26" s="1"/>
  <c r="S49" i="25"/>
  <c r="T49" i="25" s="1"/>
  <c r="T33" i="6"/>
  <c r="T81" i="6" s="1"/>
  <c r="S37" i="26" l="1"/>
  <c r="T37" i="26" s="1"/>
  <c r="R73" i="26"/>
  <c r="R77" i="26" s="1"/>
  <c r="R57" i="26"/>
  <c r="P73" i="26"/>
  <c r="P57" i="26"/>
  <c r="Q49" i="26"/>
  <c r="S41" i="26"/>
  <c r="T41" i="26" s="1"/>
  <c r="T61" i="6"/>
  <c r="S61" i="25"/>
  <c r="T61" i="25" s="1"/>
  <c r="R65" i="25"/>
  <c r="P77" i="26" l="1"/>
  <c r="Q53" i="26"/>
  <c r="S49" i="26"/>
  <c r="T49" i="26" s="1"/>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alcChain>
</file>

<file path=xl/sharedStrings.xml><?xml version="1.0" encoding="utf-8"?>
<sst xmlns="http://schemas.openxmlformats.org/spreadsheetml/2006/main" count="1479" uniqueCount="270">
  <si>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</si>
  <si>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</si>
  <si>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</si>
  <si>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</si>
  <si>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</si>
  <si>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</si>
  <si>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</si>
  <si>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</si>
  <si>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</si>
  <si>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</si>
  <si>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</si>
  <si>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</si>
  <si>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</si>
  <si>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</si>
  <si>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</si>
  <si>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</si>
  <si>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</si>
  <si>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</si>
  <si>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</si>
  <si>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</si>
  <si>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</si>
  <si>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</si>
  <si>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</si>
  <si>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</si>
  <si>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</si>
  <si>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</si>
  <si>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</si>
  <si>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</si>
  <si>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</si>
  <si>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</si>
  <si>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</si>
  <si>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</si>
  <si>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</si>
  <si>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</si>
  <si>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</si>
  <si>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</si>
  <si>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</si>
  <si>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</si>
  <si>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</si>
  <si>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</si>
  <si>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</si>
  <si>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</si>
  <si>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</si>
  <si>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</si>
  <si>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</si>
  <si>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</si>
  <si>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</si>
  <si>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</si>
  <si>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</si>
  <si>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</si>
  <si>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</si>
  <si>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</si>
  <si>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</si>
  <si>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</si>
  <si>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</si>
  <si>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</si>
  <si>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</si>
  <si>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</si>
  <si>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</si>
  <si>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</si>
  <si>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</si>
  <si>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</si>
  <si>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</si>
  <si>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</si>
  <si>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</si>
  <si>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</si>
  <si>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</si>
  <si>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</si>
  <si>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</si>
  <si>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</si>
  <si>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</si>
  <si>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</si>
  <si>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</si>
  <si>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</si>
  <si>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</si>
  <si>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</si>
  <si>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</si>
  <si>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</si>
  <si>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</si>
  <si>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</si>
  <si>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</si>
  <si>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</si>
  <si>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</si>
  <si>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</si>
  <si>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</si>
  <si>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</si>
  <si>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</si>
  <si>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</si>
  <si>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</si>
  <si>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</si>
  <si>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</si>
  <si>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</si>
  <si>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</si>
  <si>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</si>
  <si>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</si>
  <si>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</si>
  <si>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</si>
  <si>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</si>
  <si>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</si>
  <si>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</si>
  <si>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</si>
  <si>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</si>
  <si>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</si>
  <si>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</si>
  <si>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</si>
  <si>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</si>
  <si>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</si>
  <si>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</si>
  <si>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</si>
  <si>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</si>
  <si>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</si>
  <si>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</si>
  <si>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</si>
  <si>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</si>
  <si>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</si>
  <si>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</si>
  <si>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</si>
  <si>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</si>
  <si>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</si>
  <si>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</si>
  <si>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</si>
  <si>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</si>
  <si>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</si>
  <si>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</si>
  <si>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</si>
  <si>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</si>
  <si>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</si>
  <si>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</si>
  <si>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</si>
  <si>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</si>
  <si>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</si>
  <si>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</si>
  <si>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</si>
  <si>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</si>
  <si>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</si>
  <si>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</si>
  <si>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</si>
  <si>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</si>
  <si>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</si>
  <si>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</si>
  <si>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</si>
  <si>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</si>
  <si>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</si>
  <si>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</si>
  <si>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</si>
  <si>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</si>
  <si>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</si>
  <si>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</si>
  <si>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</si>
  <si>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</si>
  <si>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</si>
  <si>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</si>
  <si>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</si>
  <si>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</si>
  <si>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</si>
  <si>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</si>
  <si>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</si>
  <si>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</si>
  <si>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</si>
  <si>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</si>
  <si>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</si>
  <si>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</si>
  <si>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</si>
  <si>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</si>
  <si>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</si>
  <si>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</si>
  <si>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</si>
  <si>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</si>
  <si>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</si>
  <si>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</si>
  <si>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</si>
  <si>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</si>
  <si>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</si>
  <si>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</si>
  <si>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</si>
  <si>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</si>
  <si>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</si>
  <si>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</si>
  <si>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</si>
  <si>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</si>
  <si>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</si>
  <si>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</si>
  <si>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</si>
  <si>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</si>
  <si>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</si>
  <si>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</si>
  <si>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</si>
  <si>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</si>
  <si>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</si>
  <si>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</si>
  <si>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</si>
  <si>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</si>
  <si>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</si>
  <si>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</si>
  <si>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</si>
  <si>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</si>
  <si>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</si>
  <si>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</si>
  <si>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</si>
  <si>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</si>
  <si>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</si>
  <si>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</si>
  <si>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</si>
  <si>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</si>
  <si>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</si>
  <si>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</si>
  <si>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</si>
  <si>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</si>
  <si>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</si>
  <si>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</si>
  <si>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</si>
  <si>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</si>
  <si>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</si>
  <si>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</si>
  <si>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</si>
  <si>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</si>
  <si>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</si>
  <si>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</si>
  <si>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</si>
  <si>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</si>
  <si>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</si>
  <si>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</si>
  <si>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</si>
  <si>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</si>
  <si>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</si>
  <si>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</si>
  <si>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</si>
  <si>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</si>
  <si>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</si>
  <si>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</si>
  <si>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</si>
  <si>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</si>
  <si>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</si>
  <si>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</si>
  <si>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</si>
  <si>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</si>
  <si>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</si>
  <si>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</si>
  <si>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</si>
  <si>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</si>
  <si>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</si>
  <si>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入力画面→予算仕訳</t>
    <rPh sb="0" eb="4">
      <t>ニュウリョクガメン</t>
    </rPh>
    <rPh sb="5" eb="7">
      <t>ヨサン</t>
    </rPh>
    <rPh sb="7" eb="9">
      <t>シワケ</t>
    </rPh>
    <phoneticPr fontId="1"/>
  </si>
  <si>
    <t>【入力画面】月次部門別損益計画</t>
    <rPh sb="1" eb="3">
      <t>ニュウリョク</t>
    </rPh>
    <rPh sb="3" eb="5">
      <t>ガメン</t>
    </rPh>
    <rPh sb="6" eb="8">
      <t>ゲツジ</t>
    </rPh>
    <rPh sb="8" eb="11">
      <t>ブモンベツ</t>
    </rPh>
    <rPh sb="11" eb="13">
      <t>ソンエキ</t>
    </rPh>
    <rPh sb="13" eb="15">
      <t>ケイカク</t>
    </rPh>
    <phoneticPr fontId="1"/>
  </si>
  <si>
    <t>部門</t>
    <rPh sb="0" eb="2">
      <t>ブモン</t>
    </rPh>
    <phoneticPr fontId="1"/>
  </si>
  <si>
    <t>⑤＋⑦＝⑧</t>
    <phoneticPr fontId="1"/>
  </si>
  <si>
    <t>予算組織</t>
    <rPh sb="0" eb="2">
      <t>ヨサン</t>
    </rPh>
    <rPh sb="2" eb="4">
      <t>ソシキ</t>
    </rPh>
    <phoneticPr fontId="1"/>
  </si>
  <si>
    <t>⑤-1</t>
    <phoneticPr fontId="1"/>
  </si>
  <si>
    <t>③×④÷100＝⑤-1
購買部より社内仕入高</t>
    <rPh sb="12" eb="15">
      <t>コウバイブ</t>
    </rPh>
    <rPh sb="17" eb="19">
      <t>シャナイ</t>
    </rPh>
    <rPh sb="19" eb="21">
      <t>シイレ</t>
    </rPh>
    <rPh sb="21" eb="22">
      <t>ダカ</t>
    </rPh>
    <phoneticPr fontId="1"/>
  </si>
  <si>
    <t>⑤-2</t>
    <phoneticPr fontId="1"/>
  </si>
  <si>
    <t>⑤-1=⑤-2
購買部の社内売上高計上</t>
    <rPh sb="8" eb="11">
      <t>コウバイブ</t>
    </rPh>
    <rPh sb="12" eb="14">
      <t>シャナイ</t>
    </rPh>
    <rPh sb="14" eb="17">
      <t>ウリアゲダカ</t>
    </rPh>
    <rPh sb="17" eb="19">
      <t>ケイジョウ</t>
    </rPh>
    <phoneticPr fontId="1"/>
  </si>
  <si>
    <t>社内売掛金と社内買掛金
の相殺</t>
    <rPh sb="0" eb="2">
      <t>シャナイ</t>
    </rPh>
    <rPh sb="2" eb="5">
      <t>ウリカケキン</t>
    </rPh>
    <rPh sb="6" eb="8">
      <t>シャナイ</t>
    </rPh>
    <rPh sb="8" eb="11">
      <t>カイカケキン</t>
    </rPh>
    <rPh sb="13" eb="15">
      <t>ソウサイ</t>
    </rPh>
    <phoneticPr fontId="1"/>
  </si>
  <si>
    <t>⑤-1＋⑦＝⑧</t>
    <phoneticPr fontId="1"/>
  </si>
  <si>
    <t>決済条件</t>
    <rPh sb="0" eb="4">
      <t>ケッサイジョウケン</t>
    </rPh>
    <phoneticPr fontId="1"/>
  </si>
  <si>
    <t>当月末締２カ月後
振込入金</t>
    <phoneticPr fontId="1"/>
  </si>
  <si>
    <t>当月末締１カ月後振込払い</t>
    <phoneticPr fontId="1"/>
  </si>
  <si>
    <t>当月分当月
振込支払</t>
    <phoneticPr fontId="1"/>
  </si>
  <si>
    <t>計上_予算仕訳</t>
    <rPh sb="0" eb="2">
      <t>ケイジョウ</t>
    </rPh>
    <rPh sb="3" eb="5">
      <t>ヨサン</t>
    </rPh>
    <rPh sb="5" eb="7">
      <t>シワケ</t>
    </rPh>
    <phoneticPr fontId="1"/>
  </si>
  <si>
    <t>決済_予算仕訳</t>
    <rPh sb="0" eb="2">
      <t>ケッサイ</t>
    </rPh>
    <rPh sb="3" eb="5">
      <t>ヨサン</t>
    </rPh>
    <rPh sb="5" eb="7">
      <t>シワケ</t>
    </rPh>
    <phoneticPr fontId="1"/>
  </si>
  <si>
    <t>貸方</t>
    <rPh sb="0" eb="1">
      <t>カシ</t>
    </rPh>
    <rPh sb="1" eb="2">
      <t>カタ</t>
    </rPh>
    <phoneticPr fontId="1"/>
  </si>
  <si>
    <t>科目</t>
    <rPh sb="0" eb="2">
      <t>カモク</t>
    </rPh>
    <phoneticPr fontId="1"/>
  </si>
  <si>
    <t>日付</t>
    <rPh sb="0" eb="1">
      <t>ニチ</t>
    </rPh>
    <rPh sb="1" eb="2">
      <t>ツ</t>
    </rPh>
    <phoneticPr fontId="1"/>
  </si>
  <si>
    <t>⑤-4</t>
    <phoneticPr fontId="1"/>
  </si>
  <si>
    <t>⑤-1=⑤-4
社内売掛金と社内買掛金の相殺</t>
    <rPh sb="8" eb="10">
      <t>シャナイ</t>
    </rPh>
    <rPh sb="10" eb="13">
      <t>ウリカケキン</t>
    </rPh>
    <rPh sb="14" eb="16">
      <t>シャナイ</t>
    </rPh>
    <rPh sb="16" eb="19">
      <t>カイカケキン</t>
    </rPh>
    <rPh sb="20" eb="22">
      <t>ソウサイ</t>
    </rPh>
    <phoneticPr fontId="1"/>
  </si>
  <si>
    <t>⑤-3</t>
    <phoneticPr fontId="1"/>
  </si>
  <si>
    <t>社内売上高と社内仕入高
の相殺</t>
    <rPh sb="0" eb="2">
      <t>シャナイ</t>
    </rPh>
    <rPh sb="2" eb="5">
      <t>ウリアゲダカ</t>
    </rPh>
    <rPh sb="6" eb="8">
      <t>シャナイ</t>
    </rPh>
    <rPh sb="8" eb="10">
      <t>シイレ</t>
    </rPh>
    <rPh sb="10" eb="11">
      <t>ダカ</t>
    </rPh>
    <rPh sb="13" eb="15">
      <t>ソウサイ</t>
    </rPh>
    <phoneticPr fontId="1"/>
  </si>
  <si>
    <t>⑤-1=⑤-3
社内仕入高と社内売上高の相殺</t>
    <rPh sb="8" eb="10">
      <t>シャナイ</t>
    </rPh>
    <rPh sb="10" eb="13">
      <t>シイレダカ</t>
    </rPh>
    <rPh sb="14" eb="16">
      <t>シャナイ</t>
    </rPh>
    <rPh sb="16" eb="19">
      <t>ウリアゲダカ</t>
    </rPh>
    <rPh sb="20" eb="22">
      <t>ソウサイ</t>
    </rPh>
    <phoneticPr fontId="1"/>
  </si>
  <si>
    <t>販促費（課税）</t>
    <rPh sb="0" eb="3">
      <t>ハンソクヒ</t>
    </rPh>
    <rPh sb="4" eb="6">
      <t>カゼイ</t>
    </rPh>
    <phoneticPr fontId="1"/>
  </si>
  <si>
    <t>固定販管費（課税）</t>
    <rPh sb="0" eb="2">
      <t>コテイ</t>
    </rPh>
    <rPh sb="2" eb="5">
      <t>ハンカンヒ</t>
    </rPh>
    <rPh sb="6" eb="8">
      <t>カゼイ</t>
    </rPh>
    <phoneticPr fontId="1"/>
  </si>
  <si>
    <t>人件費（非課税）</t>
    <rPh sb="0" eb="3">
      <t>ジンケンヒ</t>
    </rPh>
    <rPh sb="4" eb="7">
      <t>ヒカゼイ</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</si>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</sst>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1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8" fillId="0" borderId="27" xfId="0" applyFont="1" applyBorder="1" applyAlignment="1">
      <alignment horizontal="center" vertical="center"/>
    </xf>
    <xf numFmtId="0" fontId="7" fillId="0" borderId="20"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7" fillId="0" borderId="1" xfId="0" applyFont="1" applyBorder="1">
      <alignment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0" fontId="2" fillId="3" borderId="0" xfId="0" applyFont="1" applyFill="1">
      <alignment vertical="center"/>
    </xf>
    <xf numFmtId="0" fontId="3" fillId="3" borderId="13" xfId="0" applyFont="1" applyFill="1" applyBorder="1" applyAlignment="1">
      <alignment horizontal="center" vertical="center"/>
    </xf>
    <xf numFmtId="0" fontId="3" fillId="3" borderId="16"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16" xfId="0" applyFont="1" applyFill="1" applyBorder="1" applyAlignment="1">
      <alignment horizontal="center" vertical="center"/>
    </xf>
    <xf numFmtId="0" fontId="3" fillId="10" borderId="1" xfId="0" applyFont="1" applyFill="1" applyBorder="1" applyAlignment="1">
      <alignment horizontal="center" vertical="center"/>
    </xf>
    <xf numFmtId="176" fontId="3" fillId="10" borderId="1" xfId="0" applyNumberFormat="1" applyFont="1" applyFill="1" applyBorder="1" applyAlignment="1">
      <alignment horizontal="right" vertical="center"/>
    </xf>
    <xf numFmtId="0" fontId="3" fillId="10" borderId="1" xfId="0" applyFont="1" applyFill="1" applyBorder="1" applyAlignment="1">
      <alignment horizontal="right" vertical="center"/>
    </xf>
    <xf numFmtId="49" fontId="3" fillId="10" borderId="1" xfId="0" applyNumberFormat="1" applyFont="1" applyFill="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0" fontId="3" fillId="0" borderId="1" xfId="0" applyFont="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6"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2"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 xfId="0" applyFont="1" applyFill="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 fillId="3" borderId="3" xfId="0" applyFont="1" applyFill="1" applyBorder="1" applyAlignment="1">
      <alignment horizontal="center" vertical="center" wrapText="1"/>
    </xf>
    <xf numFmtId="0" fontId="3" fillId="3" borderId="11" xfId="0" applyFont="1" applyFill="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3" borderId="3"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4" xfId="0" applyFont="1" applyFill="1" applyBorder="1" applyAlignment="1">
      <alignment horizontal="center" vertical="center"/>
    </xf>
    <xf numFmtId="0" fontId="3" fillId="2" borderId="12" xfId="0" applyFont="1" applyFill="1" applyBorder="1" applyAlignment="1">
      <alignment horizontal="center" vertical="center" wrapText="1"/>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28"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xf numFmtId="0" fontId="2" fillId="3" borderId="0" xfId="0" applyFont="1" applyFill="1" applyBorder="1">
      <alignment vertical="center"/>
    </xf>
    <xf numFmtId="0" fontId="2" fillId="3" borderId="13" xfId="0" applyFont="1" applyFill="1" applyBorder="1">
      <alignment vertical="center"/>
    </xf>
    <xf numFmtId="0" fontId="2" fillId="3" borderId="15" xfId="0" applyFont="1" applyFill="1" applyBorder="1">
      <alignment vertical="center"/>
    </xf>
    <xf numFmtId="0" fontId="2" fillId="3" borderId="16" xfId="0" applyFont="1" applyFill="1" applyBorder="1">
      <alignment vertical="center"/>
    </xf>
    <xf numFmtId="0" fontId="7"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3" borderId="18"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18" xfId="0" applyFont="1" applyFill="1" applyBorder="1" applyAlignment="1">
      <alignment horizontal="center" vertical="center" wrapText="1"/>
    </xf>
    <xf numFmtId="0" fontId="3" fillId="0" borderId="34" xfId="0" applyFont="1" applyBorder="1" applyAlignment="1">
      <alignment horizontal="right" vertical="center"/>
    </xf>
    <xf numFmtId="0" fontId="3" fillId="0" borderId="1" xfId="0" applyFont="1" applyBorder="1" applyAlignment="1">
      <alignment horizontal="right" vertical="center"/>
    </xf>
    <xf numFmtId="0" fontId="3" fillId="3" borderId="1" xfId="0" applyFont="1" applyFill="1" applyBorder="1" applyAlignment="1">
      <alignment horizontal="right" vertical="center"/>
    </xf>
    <xf numFmtId="176" fontId="3" fillId="3" borderId="1" xfId="0" applyNumberFormat="1" applyFont="1" applyFill="1" applyBorder="1" applyAlignment="1">
      <alignment horizontal="right" vertical="center"/>
    </xf>
    <xf numFmtId="179" fontId="3" fillId="3" borderId="1" xfId="0" applyNumberFormat="1" applyFont="1" applyFill="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3"/>
      <c r="C1" s="72" t="s">
        <v>30</v>
      </c>
      <c r="D1" s="72"/>
      <c r="E1" s="72"/>
      <c r="F1" s="72"/>
      <c r="G1" s="72"/>
      <c r="H1" s="72"/>
      <c r="I1" s="72"/>
      <c r="J1" s="72"/>
      <c r="K1" s="72"/>
      <c r="L1" s="72"/>
      <c r="M1" s="72"/>
      <c r="N1" s="13"/>
    </row>
    <row r="2" spans="2:16" ht="31.5" x14ac:dyDescent="0.55000000000000004">
      <c r="B2" s="13"/>
      <c r="C2" s="71" t="s">
        <v>28</v>
      </c>
      <c r="D2" s="71"/>
      <c r="E2" s="71"/>
      <c r="F2" s="71"/>
      <c r="G2" s="71"/>
      <c r="H2" s="71"/>
      <c r="I2" s="71"/>
      <c r="J2" s="71"/>
      <c r="K2" s="71"/>
      <c r="L2" s="71"/>
      <c r="M2" s="71"/>
      <c r="N2" s="13"/>
    </row>
    <row r="3" spans="2:16" x14ac:dyDescent="0.55000000000000004">
      <c r="B3" s="23"/>
      <c r="C3" s="24"/>
      <c r="D3" s="24"/>
      <c r="E3" s="24"/>
      <c r="F3" s="24"/>
      <c r="G3" s="24"/>
      <c r="H3" s="24"/>
      <c r="I3" s="24"/>
      <c r="J3" s="24"/>
      <c r="K3" s="24"/>
      <c r="L3" s="24"/>
      <c r="M3" s="24"/>
      <c r="N3" s="25"/>
    </row>
    <row r="4" spans="2:16" ht="80.650000000000006" customHeight="1" x14ac:dyDescent="0.6">
      <c r="B4" s="26"/>
      <c r="C4" s="73" t="s">
        <v>31</v>
      </c>
      <c r="D4" s="74"/>
      <c r="E4" s="74"/>
      <c r="F4" s="74"/>
      <c r="G4" s="74"/>
      <c r="H4" s="74"/>
      <c r="I4" s="74"/>
      <c r="J4" s="74"/>
      <c r="K4" s="74"/>
      <c r="L4" s="74"/>
      <c r="M4" s="7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0.9" customHeight="1" x14ac:dyDescent="0.55000000000000004">
      <c r="B7" s="14"/>
      <c r="C7" s="75" t="s">
        <v>35</v>
      </c>
      <c r="D7" s="76"/>
      <c r="E7" s="76"/>
      <c r="F7" s="76"/>
      <c r="G7" s="76"/>
      <c r="H7" s="76"/>
      <c r="I7" s="76"/>
      <c r="J7" s="76"/>
      <c r="K7" s="76"/>
      <c r="L7" s="76"/>
      <c r="M7" s="76"/>
      <c r="N7" s="16"/>
    </row>
    <row r="8" spans="2:16" ht="331.15" customHeight="1" x14ac:dyDescent="0.55000000000000004">
      <c r="B8" s="14"/>
      <c r="C8" s="75" t="s">
        <v>36</v>
      </c>
      <c r="D8" s="75"/>
      <c r="E8" s="75"/>
      <c r="F8" s="75"/>
      <c r="G8" s="75"/>
      <c r="H8" s="75"/>
      <c r="I8" s="75"/>
      <c r="J8" s="75"/>
      <c r="K8" s="75"/>
      <c r="L8" s="75"/>
      <c r="M8" s="75"/>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75" t="s">
        <v>37</v>
      </c>
      <c r="D10" s="76"/>
      <c r="E10" s="76"/>
      <c r="F10" s="76"/>
      <c r="G10" s="76"/>
      <c r="H10" s="76"/>
      <c r="I10" s="76"/>
      <c r="J10" s="76"/>
      <c r="K10" s="76"/>
      <c r="L10" s="76"/>
      <c r="M10" s="76"/>
      <c r="N10" s="16"/>
    </row>
    <row r="11" spans="2:16" ht="139.9" customHeight="1" x14ac:dyDescent="0.55000000000000004">
      <c r="B11" s="17"/>
      <c r="C11" s="69" t="s">
        <v>38</v>
      </c>
      <c r="D11" s="70"/>
      <c r="E11" s="70"/>
      <c r="F11" s="70"/>
      <c r="G11" s="70"/>
      <c r="H11" s="70"/>
      <c r="I11" s="70"/>
      <c r="J11" s="70"/>
      <c r="K11" s="70"/>
      <c r="L11" s="70"/>
      <c r="M11" s="7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3" t="s">
        <v>27</v>
      </c>
      <c r="C2" s="123"/>
      <c r="D2" s="123"/>
      <c r="E2" s="123"/>
      <c r="F2" s="123"/>
      <c r="G2" s="123"/>
      <c r="H2" s="123"/>
      <c r="I2" s="123"/>
      <c r="J2" s="124" t="s">
        <v>109</v>
      </c>
      <c r="K2" s="124"/>
      <c r="L2" s="124"/>
      <c r="M2" s="40" t="s">
        <v>110</v>
      </c>
      <c r="N2" s="40"/>
      <c r="O2" s="40"/>
      <c r="P2" s="40"/>
      <c r="Q2" s="40"/>
      <c r="R2" s="40"/>
      <c r="S2" s="40"/>
      <c r="T2" s="7"/>
    </row>
    <row r="3" spans="2:20" ht="31.5" x14ac:dyDescent="1.05">
      <c r="B3" s="8"/>
      <c r="C3" s="30" t="s">
        <v>34</v>
      </c>
      <c r="D3" s="8"/>
      <c r="E3" s="8"/>
      <c r="F3" s="8"/>
      <c r="G3" s="30" t="s">
        <v>52</v>
      </c>
      <c r="H3" s="8"/>
      <c r="I3" s="8"/>
      <c r="J3" s="41" t="s">
        <v>130</v>
      </c>
      <c r="K3" s="9"/>
      <c r="L3" s="9"/>
      <c r="M3" s="9"/>
      <c r="N3" s="9"/>
      <c r="O3" s="9"/>
      <c r="P3" s="9"/>
      <c r="Q3" s="9"/>
      <c r="R3" s="9"/>
      <c r="S3" s="9"/>
      <c r="T3" s="10"/>
    </row>
    <row r="4" spans="2:20" ht="22.5" x14ac:dyDescent="0.55000000000000004">
      <c r="B4" s="125" t="s">
        <v>0</v>
      </c>
      <c r="C4" s="126"/>
      <c r="D4" s="126"/>
      <c r="E4" s="126"/>
      <c r="F4" s="126"/>
      <c r="G4" s="126"/>
      <c r="H4" s="126"/>
      <c r="I4" s="126"/>
      <c r="J4" s="126"/>
      <c r="K4" s="126"/>
      <c r="L4" s="126"/>
      <c r="M4" s="126"/>
      <c r="N4" s="126"/>
      <c r="O4" s="126"/>
      <c r="P4" s="126"/>
      <c r="Q4" s="126"/>
      <c r="R4" s="126"/>
      <c r="S4" s="126"/>
      <c r="T4" s="127"/>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19" t="s">
        <v>51</v>
      </c>
      <c r="D7" s="120"/>
      <c r="E7" s="121"/>
      <c r="F7" s="11">
        <v>1</v>
      </c>
      <c r="G7" s="122" t="s">
        <v>269</v>
      </c>
      <c r="H7" s="122"/>
      <c r="I7" s="122"/>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59</v>
      </c>
      <c r="C19" s="90"/>
      <c r="D19" s="91" t="s">
        <v>60</v>
      </c>
      <c r="E19" s="92"/>
      <c r="F19" s="92"/>
      <c r="G19" s="93"/>
      <c r="H19" s="94" t="s">
        <v>113</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61</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35" t="s">
        <v>3</v>
      </c>
      <c r="L22" s="35" t="s">
        <v>4</v>
      </c>
      <c r="M22" s="36" t="s">
        <v>5</v>
      </c>
      <c r="N22" s="36" t="s">
        <v>6</v>
      </c>
      <c r="O22" s="36" t="s">
        <v>7</v>
      </c>
      <c r="P22" s="36" t="s">
        <v>8</v>
      </c>
      <c r="Q22" s="36" t="s">
        <v>9</v>
      </c>
      <c r="R22" s="36" t="s">
        <v>10</v>
      </c>
      <c r="S22" s="36" t="s">
        <v>11</v>
      </c>
      <c r="T22" s="37"/>
    </row>
    <row r="23" spans="2:21" ht="22.5" x14ac:dyDescent="0.55000000000000004">
      <c r="B23" s="97" t="s">
        <v>23</v>
      </c>
      <c r="C23" s="100" t="s">
        <v>41</v>
      </c>
      <c r="D23" s="101"/>
      <c r="E23" s="102"/>
      <c r="F23" s="100" t="s">
        <v>25</v>
      </c>
      <c r="G23" s="101"/>
      <c r="H23" s="101"/>
      <c r="I23" s="101"/>
      <c r="J23" s="102"/>
      <c r="K23" s="97" t="s">
        <v>21</v>
      </c>
      <c r="L23" s="97" t="s">
        <v>22</v>
      </c>
      <c r="M23" s="2">
        <v>95</v>
      </c>
      <c r="N23" s="2">
        <v>95</v>
      </c>
      <c r="O23" s="2">
        <v>95</v>
      </c>
      <c r="P23" s="2">
        <v>95</v>
      </c>
      <c r="Q23" s="2">
        <v>95</v>
      </c>
      <c r="R23" s="2">
        <v>95</v>
      </c>
      <c r="S23" s="2"/>
      <c r="T23" s="33"/>
    </row>
    <row r="24" spans="2:21" ht="22.5" x14ac:dyDescent="0.55000000000000004">
      <c r="B24" s="98"/>
      <c r="C24" s="103"/>
      <c r="D24" s="104"/>
      <c r="E24" s="105"/>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7"/>
      <c r="C25" s="168"/>
      <c r="D25" s="169"/>
      <c r="E25" s="170"/>
      <c r="F25" s="168"/>
      <c r="G25" s="169"/>
      <c r="H25" s="169"/>
      <c r="I25" s="169"/>
      <c r="J25" s="170"/>
      <c r="K25" s="167"/>
      <c r="L25" s="167"/>
      <c r="M25" s="171">
        <v>95</v>
      </c>
      <c r="N25" s="171">
        <v>95</v>
      </c>
      <c r="O25" s="171">
        <v>95</v>
      </c>
      <c r="P25" s="171">
        <v>95</v>
      </c>
      <c r="Q25" s="171">
        <v>95</v>
      </c>
      <c r="R25" s="171">
        <v>95</v>
      </c>
      <c r="S25" s="171"/>
      <c r="T25" s="171"/>
    </row>
    <row r="26" spans="2:21" ht="22.5" x14ac:dyDescent="0.55000000000000004">
      <c r="B26" s="98" t="s">
        <v>33</v>
      </c>
      <c r="C26" s="115" t="s">
        <v>42</v>
      </c>
      <c r="D26" s="116"/>
      <c r="E26" s="117"/>
      <c r="F26" s="166" t="s">
        <v>103</v>
      </c>
      <c r="G26" s="116"/>
      <c r="H26" s="116"/>
      <c r="I26" s="116"/>
      <c r="J26" s="117"/>
      <c r="K26" s="98" t="s">
        <v>81</v>
      </c>
      <c r="L26" s="98" t="s">
        <v>43</v>
      </c>
      <c r="M26" s="52" t="s">
        <v>5</v>
      </c>
      <c r="N26" s="52" t="s">
        <v>6</v>
      </c>
      <c r="O26" s="52" t="s">
        <v>7</v>
      </c>
      <c r="P26" s="52" t="s">
        <v>8</v>
      </c>
      <c r="Q26" s="52" t="s">
        <v>9</v>
      </c>
      <c r="R26" s="52" t="s">
        <v>10</v>
      </c>
      <c r="S26" s="52" t="s">
        <v>11</v>
      </c>
      <c r="T26" s="33"/>
    </row>
    <row r="27" spans="2:21" ht="22.5" x14ac:dyDescent="0.55000000000000004">
      <c r="B27" s="98"/>
      <c r="C27" s="115"/>
      <c r="D27" s="116"/>
      <c r="E27" s="117"/>
      <c r="F27" s="115"/>
      <c r="G27" s="116"/>
      <c r="H27" s="116"/>
      <c r="I27" s="116"/>
      <c r="J27" s="117"/>
      <c r="K27" s="98"/>
      <c r="L27" s="98"/>
      <c r="M27" s="39">
        <v>100</v>
      </c>
      <c r="N27" s="39">
        <v>110</v>
      </c>
      <c r="O27" s="39">
        <v>121</v>
      </c>
      <c r="P27" s="39">
        <v>133</v>
      </c>
      <c r="Q27" s="39">
        <v>146</v>
      </c>
      <c r="R27" s="39">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7"/>
      <c r="C29" s="173"/>
      <c r="D29" s="174"/>
      <c r="E29" s="175"/>
      <c r="F29" s="173"/>
      <c r="G29" s="174"/>
      <c r="H29" s="174"/>
      <c r="I29" s="174"/>
      <c r="J29" s="175"/>
      <c r="K29" s="167"/>
      <c r="L29" s="167"/>
      <c r="M29" s="176">
        <v>176</v>
      </c>
      <c r="N29" s="176">
        <v>193</v>
      </c>
      <c r="O29" s="176">
        <v>212</v>
      </c>
      <c r="P29" s="176">
        <v>233</v>
      </c>
      <c r="Q29" s="176">
        <v>256</v>
      </c>
      <c r="R29" s="176">
        <v>281</v>
      </c>
      <c r="S29" s="176">
        <f>SUM(M29:R29)</f>
        <v>1351</v>
      </c>
      <c r="T29" s="176">
        <f>S27+S29</f>
        <v>2121</v>
      </c>
    </row>
    <row r="30" spans="2:21" ht="18" customHeight="1" x14ac:dyDescent="0.55000000000000004">
      <c r="B30" s="98" t="s">
        <v>39</v>
      </c>
      <c r="C30" s="103" t="s">
        <v>24</v>
      </c>
      <c r="D30" s="104"/>
      <c r="E30" s="105"/>
      <c r="F30" s="172" t="s">
        <v>40</v>
      </c>
      <c r="G30" s="104"/>
      <c r="H30" s="104"/>
      <c r="I30" s="104"/>
      <c r="J30" s="105"/>
      <c r="K30" s="98" t="s">
        <v>21</v>
      </c>
      <c r="L30" s="98" t="s">
        <v>22</v>
      </c>
      <c r="M30" s="52" t="s">
        <v>5</v>
      </c>
      <c r="N30" s="52" t="s">
        <v>6</v>
      </c>
      <c r="O30" s="52" t="s">
        <v>7</v>
      </c>
      <c r="P30" s="52" t="s">
        <v>8</v>
      </c>
      <c r="Q30" s="52" t="s">
        <v>9</v>
      </c>
      <c r="R30" s="52" t="s">
        <v>10</v>
      </c>
      <c r="S30" s="52" t="s">
        <v>11</v>
      </c>
      <c r="T30" s="33"/>
    </row>
    <row r="31" spans="2:21" ht="22.5" x14ac:dyDescent="0.55000000000000004">
      <c r="B31" s="98"/>
      <c r="C31" s="103"/>
      <c r="D31" s="104"/>
      <c r="E31" s="105"/>
      <c r="F31" s="103"/>
      <c r="G31" s="104"/>
      <c r="H31" s="104"/>
      <c r="I31" s="104"/>
      <c r="J31" s="105"/>
      <c r="K31" s="98"/>
      <c r="L31" s="98"/>
      <c r="M31" s="2">
        <v>9500</v>
      </c>
      <c r="N31" s="2">
        <v>10450</v>
      </c>
      <c r="O31" s="2">
        <v>11495</v>
      </c>
      <c r="P31" s="2">
        <v>12635</v>
      </c>
      <c r="Q31" s="2">
        <v>13870</v>
      </c>
      <c r="R31" s="2">
        <v>15200</v>
      </c>
      <c r="S31" s="2">
        <f>SUM(M31:R31)</f>
        <v>73150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7"/>
      <c r="C33" s="168"/>
      <c r="D33" s="169"/>
      <c r="E33" s="170"/>
      <c r="F33" s="168"/>
      <c r="G33" s="169"/>
      <c r="H33" s="169"/>
      <c r="I33" s="169"/>
      <c r="J33" s="170"/>
      <c r="K33" s="167"/>
      <c r="L33" s="167"/>
      <c r="M33" s="171">
        <v>16720</v>
      </c>
      <c r="N33" s="171">
        <v>18335</v>
      </c>
      <c r="O33" s="171">
        <v>20140</v>
      </c>
      <c r="P33" s="171">
        <v>22135</v>
      </c>
      <c r="Q33" s="171">
        <v>24320</v>
      </c>
      <c r="R33" s="171">
        <v>26695</v>
      </c>
      <c r="S33" s="171">
        <f>SUM(M33:R33)</f>
        <v>128345</v>
      </c>
      <c r="T33" s="171">
        <f>S31+S33</f>
        <v>201495</v>
      </c>
      <c r="U33" s="4"/>
    </row>
    <row r="34" spans="2:21" ht="22.5" x14ac:dyDescent="0.55000000000000004">
      <c r="B34" s="98" t="s">
        <v>44</v>
      </c>
      <c r="C34" s="115" t="s">
        <v>115</v>
      </c>
      <c r="D34" s="116"/>
      <c r="E34" s="117"/>
      <c r="F34" s="172" t="s">
        <v>64</v>
      </c>
      <c r="G34" s="104"/>
      <c r="H34" s="104"/>
      <c r="I34" s="104"/>
      <c r="J34" s="105"/>
      <c r="K34" s="98"/>
      <c r="L34" s="98" t="s">
        <v>65</v>
      </c>
      <c r="M34" s="52" t="s">
        <v>5</v>
      </c>
      <c r="N34" s="52" t="s">
        <v>6</v>
      </c>
      <c r="O34" s="52" t="s">
        <v>7</v>
      </c>
      <c r="P34" s="52" t="s">
        <v>8</v>
      </c>
      <c r="Q34" s="52" t="s">
        <v>9</v>
      </c>
      <c r="R34" s="52" t="s">
        <v>10</v>
      </c>
      <c r="S34" s="52" t="s">
        <v>11</v>
      </c>
      <c r="T34" s="33"/>
      <c r="U34" s="4"/>
    </row>
    <row r="35" spans="2:21" ht="22.5" x14ac:dyDescent="0.55000000000000004">
      <c r="B35" s="98"/>
      <c r="C35" s="115"/>
      <c r="D35" s="116"/>
      <c r="E35" s="117"/>
      <c r="F35" s="103"/>
      <c r="G35" s="104"/>
      <c r="H35" s="104"/>
      <c r="I35" s="104"/>
      <c r="J35" s="105"/>
      <c r="K35" s="98"/>
      <c r="L35" s="98"/>
      <c r="M35" s="49">
        <v>70</v>
      </c>
      <c r="N35" s="49">
        <v>70</v>
      </c>
      <c r="O35" s="49">
        <v>70</v>
      </c>
      <c r="P35" s="49">
        <v>70</v>
      </c>
      <c r="Q35" s="49">
        <v>70</v>
      </c>
      <c r="R35" s="49">
        <v>70</v>
      </c>
      <c r="S35" s="2"/>
      <c r="T35" s="33"/>
      <c r="U35" s="4"/>
    </row>
    <row r="36" spans="2:21" ht="22.5" x14ac:dyDescent="0.55000000000000004">
      <c r="B36" s="98"/>
      <c r="C36" s="115"/>
      <c r="D36" s="116"/>
      <c r="E36" s="117"/>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7"/>
      <c r="C37" s="173"/>
      <c r="D37" s="174"/>
      <c r="E37" s="175"/>
      <c r="F37" s="168"/>
      <c r="G37" s="169"/>
      <c r="H37" s="169"/>
      <c r="I37" s="169"/>
      <c r="J37" s="170"/>
      <c r="K37" s="167"/>
      <c r="L37" s="167"/>
      <c r="M37" s="177">
        <v>70</v>
      </c>
      <c r="N37" s="177">
        <v>70</v>
      </c>
      <c r="O37" s="177">
        <v>70</v>
      </c>
      <c r="P37" s="177">
        <v>70</v>
      </c>
      <c r="Q37" s="177">
        <v>70</v>
      </c>
      <c r="R37" s="177">
        <v>70</v>
      </c>
      <c r="S37" s="171"/>
      <c r="T37" s="171"/>
      <c r="U37" s="4"/>
    </row>
    <row r="38" spans="2:21" ht="22.5" x14ac:dyDescent="0.55000000000000004">
      <c r="B38" s="98" t="s">
        <v>45</v>
      </c>
      <c r="C38" s="115" t="s">
        <v>116</v>
      </c>
      <c r="D38" s="116"/>
      <c r="E38" s="117"/>
      <c r="F38" s="166" t="s">
        <v>150</v>
      </c>
      <c r="G38" s="116"/>
      <c r="H38" s="116"/>
      <c r="I38" s="116"/>
      <c r="J38" s="117"/>
      <c r="K38" s="98" t="s">
        <v>21</v>
      </c>
      <c r="L38" s="98" t="s">
        <v>22</v>
      </c>
      <c r="M38" s="52" t="s">
        <v>5</v>
      </c>
      <c r="N38" s="52" t="s">
        <v>6</v>
      </c>
      <c r="O38" s="52" t="s">
        <v>7</v>
      </c>
      <c r="P38" s="52" t="s">
        <v>8</v>
      </c>
      <c r="Q38" s="52" t="s">
        <v>9</v>
      </c>
      <c r="R38" s="52" t="s">
        <v>10</v>
      </c>
      <c r="S38" s="52" t="s">
        <v>11</v>
      </c>
      <c r="T38" s="33"/>
      <c r="U38" s="4"/>
    </row>
    <row r="39" spans="2:21" ht="22.5" x14ac:dyDescent="0.55000000000000004">
      <c r="B39" s="98"/>
      <c r="C39" s="115"/>
      <c r="D39" s="116"/>
      <c r="E39" s="117"/>
      <c r="F39" s="115"/>
      <c r="G39" s="116"/>
      <c r="H39" s="116"/>
      <c r="I39" s="116"/>
      <c r="J39" s="117"/>
      <c r="K39" s="98"/>
      <c r="L39" s="98"/>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7"/>
      <c r="C41" s="173"/>
      <c r="D41" s="174"/>
      <c r="E41" s="175"/>
      <c r="F41" s="173"/>
      <c r="G41" s="174"/>
      <c r="H41" s="174"/>
      <c r="I41" s="174"/>
      <c r="J41" s="175"/>
      <c r="K41" s="167"/>
      <c r="L41" s="167"/>
      <c r="M41" s="171">
        <f>ROUND(M33*M37/100,0)</f>
        <v>11704</v>
      </c>
      <c r="N41" s="171">
        <f t="shared" si="0"/>
        <v>12835</v>
      </c>
      <c r="O41" s="171">
        <f t="shared" si="0"/>
        <v>14098</v>
      </c>
      <c r="P41" s="171">
        <f t="shared" si="0"/>
        <v>15495</v>
      </c>
      <c r="Q41" s="171">
        <f t="shared" si="0"/>
        <v>17024</v>
      </c>
      <c r="R41" s="171">
        <f t="shared" si="0"/>
        <v>18687</v>
      </c>
      <c r="S41" s="171">
        <f>SUM(M41:R41)</f>
        <v>89843</v>
      </c>
      <c r="T41" s="171">
        <f>S39+S41</f>
        <v>141049</v>
      </c>
      <c r="U41" s="4"/>
    </row>
    <row r="42" spans="2:21" ht="21.65" customHeight="1" x14ac:dyDescent="0.55000000000000004">
      <c r="B42" s="98" t="s">
        <v>46</v>
      </c>
      <c r="C42" s="103" t="s">
        <v>66</v>
      </c>
      <c r="D42" s="104"/>
      <c r="E42" s="105"/>
      <c r="F42" s="172" t="s">
        <v>64</v>
      </c>
      <c r="G42" s="104"/>
      <c r="H42" s="104"/>
      <c r="I42" s="104"/>
      <c r="J42" s="105"/>
      <c r="K42" s="98"/>
      <c r="L42" s="98" t="s">
        <v>65</v>
      </c>
      <c r="M42" s="52" t="s">
        <v>5</v>
      </c>
      <c r="N42" s="52" t="s">
        <v>6</v>
      </c>
      <c r="O42" s="52" t="s">
        <v>7</v>
      </c>
      <c r="P42" s="52" t="s">
        <v>8</v>
      </c>
      <c r="Q42" s="52" t="s">
        <v>9</v>
      </c>
      <c r="R42" s="52" t="s">
        <v>10</v>
      </c>
      <c r="S42" s="52" t="s">
        <v>11</v>
      </c>
      <c r="T42" s="33"/>
      <c r="U42" s="4"/>
    </row>
    <row r="43" spans="2:21" ht="22.5" x14ac:dyDescent="0.55000000000000004">
      <c r="B43" s="98"/>
      <c r="C43" s="103"/>
      <c r="D43" s="104"/>
      <c r="E43" s="105"/>
      <c r="F43" s="103"/>
      <c r="G43" s="104"/>
      <c r="H43" s="104"/>
      <c r="I43" s="104"/>
      <c r="J43" s="105"/>
      <c r="K43" s="98"/>
      <c r="L43" s="98"/>
      <c r="M43" s="49">
        <v>10</v>
      </c>
      <c r="N43" s="49">
        <v>10</v>
      </c>
      <c r="O43" s="49">
        <v>10</v>
      </c>
      <c r="P43" s="49">
        <v>10</v>
      </c>
      <c r="Q43" s="49">
        <v>10</v>
      </c>
      <c r="R43" s="49">
        <v>10</v>
      </c>
      <c r="S43" s="2"/>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7"/>
      <c r="C45" s="168"/>
      <c r="D45" s="169"/>
      <c r="E45" s="170"/>
      <c r="F45" s="168"/>
      <c r="G45" s="169"/>
      <c r="H45" s="169"/>
      <c r="I45" s="169"/>
      <c r="J45" s="170"/>
      <c r="K45" s="167"/>
      <c r="L45" s="167"/>
      <c r="M45" s="177">
        <v>10</v>
      </c>
      <c r="N45" s="177">
        <v>10</v>
      </c>
      <c r="O45" s="177">
        <v>10</v>
      </c>
      <c r="P45" s="177">
        <v>10</v>
      </c>
      <c r="Q45" s="177">
        <v>10</v>
      </c>
      <c r="R45" s="177">
        <v>10</v>
      </c>
      <c r="S45" s="171"/>
      <c r="T45" s="171"/>
      <c r="U45" s="4"/>
    </row>
    <row r="46" spans="2:21" ht="22.5" x14ac:dyDescent="0.55000000000000004">
      <c r="B46" s="98" t="s">
        <v>68</v>
      </c>
      <c r="C46" s="103" t="s">
        <v>67</v>
      </c>
      <c r="D46" s="104"/>
      <c r="E46" s="105"/>
      <c r="F46" s="172" t="s">
        <v>99</v>
      </c>
      <c r="G46" s="104"/>
      <c r="H46" s="104"/>
      <c r="I46" s="104"/>
      <c r="J46" s="105"/>
      <c r="K46" s="98" t="s">
        <v>21</v>
      </c>
      <c r="L46" s="98" t="s">
        <v>22</v>
      </c>
      <c r="M46" s="52" t="s">
        <v>5</v>
      </c>
      <c r="N46" s="52" t="s">
        <v>6</v>
      </c>
      <c r="O46" s="52" t="s">
        <v>7</v>
      </c>
      <c r="P46" s="52" t="s">
        <v>8</v>
      </c>
      <c r="Q46" s="52" t="s">
        <v>9</v>
      </c>
      <c r="R46" s="52" t="s">
        <v>10</v>
      </c>
      <c r="S46" s="52" t="s">
        <v>11</v>
      </c>
      <c r="T46" s="33"/>
      <c r="U46" s="4"/>
    </row>
    <row r="47" spans="2:21" ht="22.5" x14ac:dyDescent="0.55000000000000004">
      <c r="B47" s="98"/>
      <c r="C47" s="103"/>
      <c r="D47" s="104"/>
      <c r="E47" s="105"/>
      <c r="F47" s="103"/>
      <c r="G47" s="104"/>
      <c r="H47" s="104"/>
      <c r="I47" s="104"/>
      <c r="J47" s="105"/>
      <c r="K47" s="98"/>
      <c r="L47" s="98"/>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7"/>
      <c r="C49" s="168"/>
      <c r="D49" s="169"/>
      <c r="E49" s="170"/>
      <c r="F49" s="168"/>
      <c r="G49" s="169"/>
      <c r="H49" s="169"/>
      <c r="I49" s="169"/>
      <c r="J49" s="170"/>
      <c r="K49" s="167"/>
      <c r="L49" s="167"/>
      <c r="M49" s="171">
        <f>ROUND(M33*M45/100,0)</f>
        <v>1672</v>
      </c>
      <c r="N49" s="171">
        <f t="shared" si="1"/>
        <v>1834</v>
      </c>
      <c r="O49" s="171">
        <f t="shared" si="1"/>
        <v>2014</v>
      </c>
      <c r="P49" s="171">
        <f t="shared" si="1"/>
        <v>2214</v>
      </c>
      <c r="Q49" s="171">
        <f t="shared" si="1"/>
        <v>2432</v>
      </c>
      <c r="R49" s="171">
        <f t="shared" si="1"/>
        <v>2670</v>
      </c>
      <c r="S49" s="171">
        <f>SUM(M49:R49)</f>
        <v>12836</v>
      </c>
      <c r="T49" s="171">
        <f>S47+S49</f>
        <v>20152</v>
      </c>
      <c r="U49" s="4"/>
    </row>
    <row r="50" spans="2:21" ht="22.5" x14ac:dyDescent="0.55000000000000004">
      <c r="B50" s="98" t="s">
        <v>47</v>
      </c>
      <c r="C50" s="103" t="s">
        <v>69</v>
      </c>
      <c r="D50" s="104"/>
      <c r="E50" s="105"/>
      <c r="F50" s="172" t="s">
        <v>244</v>
      </c>
      <c r="G50" s="104"/>
      <c r="H50" s="104"/>
      <c r="I50" s="104"/>
      <c r="J50" s="105"/>
      <c r="K50" s="98" t="s">
        <v>21</v>
      </c>
      <c r="L50" s="98" t="s">
        <v>22</v>
      </c>
      <c r="M50" s="52" t="s">
        <v>5</v>
      </c>
      <c r="N50" s="52" t="s">
        <v>6</v>
      </c>
      <c r="O50" s="52" t="s">
        <v>7</v>
      </c>
      <c r="P50" s="52" t="s">
        <v>8</v>
      </c>
      <c r="Q50" s="52" t="s">
        <v>9</v>
      </c>
      <c r="R50" s="52" t="s">
        <v>10</v>
      </c>
      <c r="S50" s="52" t="s">
        <v>11</v>
      </c>
      <c r="T50" s="33"/>
      <c r="U50" s="4"/>
    </row>
    <row r="51" spans="2:21" ht="22.5" x14ac:dyDescent="0.55000000000000004">
      <c r="B51" s="98"/>
      <c r="C51" s="103"/>
      <c r="D51" s="104"/>
      <c r="E51" s="105"/>
      <c r="F51" s="103"/>
      <c r="G51" s="104"/>
      <c r="H51" s="104"/>
      <c r="I51" s="104"/>
      <c r="J51" s="105"/>
      <c r="K51" s="98"/>
      <c r="L51" s="98"/>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98"/>
      <c r="C52" s="103"/>
      <c r="D52" s="104"/>
      <c r="E52" s="105"/>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7"/>
      <c r="C53" s="168"/>
      <c r="D53" s="169"/>
      <c r="E53" s="170"/>
      <c r="F53" s="168"/>
      <c r="G53" s="169"/>
      <c r="H53" s="169"/>
      <c r="I53" s="169"/>
      <c r="J53" s="170"/>
      <c r="K53" s="167"/>
      <c r="L53" s="167"/>
      <c r="M53" s="171">
        <f>M41+M49</f>
        <v>13376</v>
      </c>
      <c r="N53" s="171">
        <f t="shared" si="2"/>
        <v>14669</v>
      </c>
      <c r="O53" s="171">
        <f t="shared" si="2"/>
        <v>16112</v>
      </c>
      <c r="P53" s="171">
        <f t="shared" si="2"/>
        <v>17709</v>
      </c>
      <c r="Q53" s="171">
        <f t="shared" si="2"/>
        <v>19456</v>
      </c>
      <c r="R53" s="171">
        <f t="shared" si="2"/>
        <v>21357</v>
      </c>
      <c r="S53" s="171">
        <f>SUM(M53:R53)</f>
        <v>102679</v>
      </c>
      <c r="T53" s="171">
        <f>S51+S53</f>
        <v>161201</v>
      </c>
      <c r="U53" s="4"/>
    </row>
    <row r="54" spans="2:21" ht="22.5" x14ac:dyDescent="0.55000000000000004">
      <c r="B54" s="178" t="s">
        <v>70</v>
      </c>
      <c r="C54" s="109" t="s">
        <v>71</v>
      </c>
      <c r="D54" s="110"/>
      <c r="E54" s="111"/>
      <c r="F54" s="118" t="s">
        <v>72</v>
      </c>
      <c r="G54" s="110"/>
      <c r="H54" s="110"/>
      <c r="I54" s="110"/>
      <c r="J54" s="111"/>
      <c r="K54" s="178" t="s">
        <v>21</v>
      </c>
      <c r="L54" s="178" t="s">
        <v>22</v>
      </c>
      <c r="M54" s="179" t="s">
        <v>5</v>
      </c>
      <c r="N54" s="179" t="s">
        <v>6</v>
      </c>
      <c r="O54" s="179" t="s">
        <v>7</v>
      </c>
      <c r="P54" s="179" t="s">
        <v>8</v>
      </c>
      <c r="Q54" s="179" t="s">
        <v>9</v>
      </c>
      <c r="R54" s="179" t="s">
        <v>10</v>
      </c>
      <c r="S54" s="179" t="s">
        <v>11</v>
      </c>
      <c r="T54" s="180"/>
      <c r="U54" s="4"/>
    </row>
    <row r="55" spans="2:21" ht="22.5" x14ac:dyDescent="0.55000000000000004">
      <c r="B55" s="98"/>
      <c r="C55" s="103"/>
      <c r="D55" s="104"/>
      <c r="E55" s="105"/>
      <c r="F55" s="103"/>
      <c r="G55" s="104"/>
      <c r="H55" s="104"/>
      <c r="I55" s="104"/>
      <c r="J55" s="105"/>
      <c r="K55" s="98"/>
      <c r="L55" s="98"/>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98"/>
      <c r="C56" s="103"/>
      <c r="D56" s="104"/>
      <c r="E56" s="105"/>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7"/>
      <c r="C57" s="168"/>
      <c r="D57" s="169"/>
      <c r="E57" s="170"/>
      <c r="F57" s="168"/>
      <c r="G57" s="169"/>
      <c r="H57" s="169"/>
      <c r="I57" s="169"/>
      <c r="J57" s="170"/>
      <c r="K57" s="167"/>
      <c r="L57" s="167"/>
      <c r="M57" s="171">
        <f>M33-M53</f>
        <v>3344</v>
      </c>
      <c r="N57" s="171">
        <f t="shared" si="3"/>
        <v>3666</v>
      </c>
      <c r="O57" s="171">
        <f t="shared" si="3"/>
        <v>4028</v>
      </c>
      <c r="P57" s="171">
        <f t="shared" si="3"/>
        <v>4426</v>
      </c>
      <c r="Q57" s="171">
        <f t="shared" si="3"/>
        <v>4864</v>
      </c>
      <c r="R57" s="171">
        <f t="shared" si="3"/>
        <v>5338</v>
      </c>
      <c r="S57" s="171">
        <f>SUM(M57:R57)</f>
        <v>25666</v>
      </c>
      <c r="T57" s="171">
        <f>S55+S57</f>
        <v>40294</v>
      </c>
      <c r="U57" s="4"/>
    </row>
    <row r="58" spans="2:21" ht="21.65" customHeight="1" x14ac:dyDescent="0.55000000000000004">
      <c r="B58" s="98" t="s">
        <v>75</v>
      </c>
      <c r="C58" s="103" t="s">
        <v>73</v>
      </c>
      <c r="D58" s="104"/>
      <c r="E58" s="105"/>
      <c r="F58" s="172" t="s">
        <v>74</v>
      </c>
      <c r="G58" s="104"/>
      <c r="H58" s="104"/>
      <c r="I58" s="104"/>
      <c r="J58" s="105"/>
      <c r="K58" s="98"/>
      <c r="L58" s="98" t="s">
        <v>65</v>
      </c>
      <c r="M58" s="52" t="s">
        <v>5</v>
      </c>
      <c r="N58" s="52" t="s">
        <v>6</v>
      </c>
      <c r="O58" s="52" t="s">
        <v>7</v>
      </c>
      <c r="P58" s="52" t="s">
        <v>8</v>
      </c>
      <c r="Q58" s="52" t="s">
        <v>9</v>
      </c>
      <c r="R58" s="52" t="s">
        <v>10</v>
      </c>
      <c r="S58" s="52" t="s">
        <v>11</v>
      </c>
      <c r="T58" s="33"/>
      <c r="U58" s="4"/>
    </row>
    <row r="59" spans="2:21" ht="22.5" x14ac:dyDescent="0.55000000000000004">
      <c r="B59" s="98"/>
      <c r="C59" s="103"/>
      <c r="D59" s="104"/>
      <c r="E59" s="105"/>
      <c r="F59" s="103"/>
      <c r="G59" s="104"/>
      <c r="H59" s="104"/>
      <c r="I59" s="104"/>
      <c r="J59" s="105"/>
      <c r="K59" s="98"/>
      <c r="L59" s="98"/>
      <c r="M59" s="49">
        <f>ROUND(M55/M31*100,0)</f>
        <v>20</v>
      </c>
      <c r="N59" s="49">
        <f t="shared" ref="N59:T61" si="4">ROUND(N55/N31*100,0)</f>
        <v>20</v>
      </c>
      <c r="O59" s="49">
        <f t="shared" si="4"/>
        <v>20</v>
      </c>
      <c r="P59" s="49">
        <f t="shared" si="4"/>
        <v>20</v>
      </c>
      <c r="Q59" s="49">
        <f t="shared" si="4"/>
        <v>20</v>
      </c>
      <c r="R59" s="49">
        <f t="shared" si="4"/>
        <v>20</v>
      </c>
      <c r="S59" s="49">
        <f t="shared" si="4"/>
        <v>20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7"/>
      <c r="C61" s="168"/>
      <c r="D61" s="169"/>
      <c r="E61" s="170"/>
      <c r="F61" s="168"/>
      <c r="G61" s="169"/>
      <c r="H61" s="169"/>
      <c r="I61" s="169"/>
      <c r="J61" s="170"/>
      <c r="K61" s="167"/>
      <c r="L61" s="167"/>
      <c r="M61" s="177">
        <f>ROUND(M57/M33*100,0)</f>
        <v>20</v>
      </c>
      <c r="N61" s="177">
        <f t="shared" si="4"/>
        <v>20</v>
      </c>
      <c r="O61" s="177">
        <f t="shared" si="4"/>
        <v>20</v>
      </c>
      <c r="P61" s="177">
        <f t="shared" si="4"/>
        <v>20</v>
      </c>
      <c r="Q61" s="177">
        <f t="shared" si="4"/>
        <v>20</v>
      </c>
      <c r="R61" s="177">
        <f t="shared" si="4"/>
        <v>20</v>
      </c>
      <c r="S61" s="177">
        <f t="shared" si="4"/>
        <v>20</v>
      </c>
      <c r="T61" s="177">
        <f t="shared" si="4"/>
        <v>20</v>
      </c>
      <c r="U61" s="4"/>
    </row>
    <row r="62" spans="2:21" ht="22.5" x14ac:dyDescent="0.55000000000000004">
      <c r="B62" s="98" t="s">
        <v>76</v>
      </c>
      <c r="C62" s="103" t="s">
        <v>63</v>
      </c>
      <c r="D62" s="104"/>
      <c r="E62" s="105"/>
      <c r="F62" s="172" t="s">
        <v>64</v>
      </c>
      <c r="G62" s="104"/>
      <c r="H62" s="104"/>
      <c r="I62" s="104"/>
      <c r="J62" s="105"/>
      <c r="K62" s="98" t="s">
        <v>21</v>
      </c>
      <c r="L62" s="98" t="s">
        <v>22</v>
      </c>
      <c r="M62" s="52" t="s">
        <v>5</v>
      </c>
      <c r="N62" s="52" t="s">
        <v>6</v>
      </c>
      <c r="O62" s="52" t="s">
        <v>7</v>
      </c>
      <c r="P62" s="52" t="s">
        <v>8</v>
      </c>
      <c r="Q62" s="52" t="s">
        <v>9</v>
      </c>
      <c r="R62" s="52" t="s">
        <v>10</v>
      </c>
      <c r="S62" s="52" t="s">
        <v>11</v>
      </c>
      <c r="T62" s="33"/>
      <c r="U62" s="4"/>
    </row>
    <row r="63" spans="2:21" ht="22.5" x14ac:dyDescent="0.55000000000000004">
      <c r="B63" s="98"/>
      <c r="C63" s="103"/>
      <c r="D63" s="104"/>
      <c r="E63" s="105"/>
      <c r="F63" s="103"/>
      <c r="G63" s="104"/>
      <c r="H63" s="104"/>
      <c r="I63" s="104"/>
      <c r="J63" s="105"/>
      <c r="K63" s="98"/>
      <c r="L63" s="98"/>
      <c r="M63" s="2">
        <v>1500</v>
      </c>
      <c r="N63" s="2">
        <v>1500</v>
      </c>
      <c r="O63" s="2">
        <v>1500</v>
      </c>
      <c r="P63" s="2">
        <v>1500</v>
      </c>
      <c r="Q63" s="2">
        <v>1500</v>
      </c>
      <c r="R63" s="2">
        <v>1500</v>
      </c>
      <c r="S63" s="2">
        <f>SUM(M63:R63)</f>
        <v>9000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7"/>
      <c r="C65" s="168"/>
      <c r="D65" s="169"/>
      <c r="E65" s="170"/>
      <c r="F65" s="168"/>
      <c r="G65" s="169"/>
      <c r="H65" s="169"/>
      <c r="I65" s="169"/>
      <c r="J65" s="170"/>
      <c r="K65" s="167"/>
      <c r="L65" s="167"/>
      <c r="M65" s="171">
        <v>1500</v>
      </c>
      <c r="N65" s="171">
        <v>1500</v>
      </c>
      <c r="O65" s="171">
        <v>1500</v>
      </c>
      <c r="P65" s="171">
        <v>1500</v>
      </c>
      <c r="Q65" s="171">
        <v>1500</v>
      </c>
      <c r="R65" s="171">
        <v>1500</v>
      </c>
      <c r="S65" s="171">
        <f>SUM(M65:R65)</f>
        <v>9000</v>
      </c>
      <c r="T65" s="171">
        <f>S63+S65</f>
        <v>18000</v>
      </c>
      <c r="U65" s="4"/>
    </row>
    <row r="66" spans="2:21" ht="22.5" x14ac:dyDescent="0.55000000000000004">
      <c r="B66" s="98" t="s">
        <v>77</v>
      </c>
      <c r="C66" s="103" t="s">
        <v>78</v>
      </c>
      <c r="D66" s="104"/>
      <c r="E66" s="105"/>
      <c r="F66" s="172" t="s">
        <v>64</v>
      </c>
      <c r="G66" s="104"/>
      <c r="H66" s="104"/>
      <c r="I66" s="104"/>
      <c r="J66" s="105"/>
      <c r="K66" s="98" t="s">
        <v>21</v>
      </c>
      <c r="L66" s="98" t="s">
        <v>22</v>
      </c>
      <c r="M66" s="52" t="s">
        <v>5</v>
      </c>
      <c r="N66" s="52" t="s">
        <v>6</v>
      </c>
      <c r="O66" s="52" t="s">
        <v>7</v>
      </c>
      <c r="P66" s="52" t="s">
        <v>8</v>
      </c>
      <c r="Q66" s="52" t="s">
        <v>9</v>
      </c>
      <c r="R66" s="52" t="s">
        <v>10</v>
      </c>
      <c r="S66" s="52" t="s">
        <v>11</v>
      </c>
      <c r="T66" s="33"/>
      <c r="U66" s="4"/>
    </row>
    <row r="67" spans="2:21" ht="22.5" x14ac:dyDescent="0.55000000000000004">
      <c r="B67" s="98"/>
      <c r="C67" s="103"/>
      <c r="D67" s="104"/>
      <c r="E67" s="105"/>
      <c r="F67" s="103"/>
      <c r="G67" s="104"/>
      <c r="H67" s="104"/>
      <c r="I67" s="104"/>
      <c r="J67" s="105"/>
      <c r="K67" s="98"/>
      <c r="L67" s="98"/>
      <c r="M67" s="2">
        <v>300</v>
      </c>
      <c r="N67" s="2">
        <v>300</v>
      </c>
      <c r="O67" s="2">
        <v>300</v>
      </c>
      <c r="P67" s="2">
        <v>300</v>
      </c>
      <c r="Q67" s="2">
        <v>300</v>
      </c>
      <c r="R67" s="2">
        <v>300</v>
      </c>
      <c r="S67" s="2">
        <f>SUM(M67:R67)</f>
        <v>1800</v>
      </c>
      <c r="T67" s="33"/>
      <c r="U67" s="4"/>
    </row>
    <row r="68" spans="2: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7"/>
      <c r="C69" s="168"/>
      <c r="D69" s="169"/>
      <c r="E69" s="170"/>
      <c r="F69" s="168"/>
      <c r="G69" s="169"/>
      <c r="H69" s="169"/>
      <c r="I69" s="169"/>
      <c r="J69" s="170"/>
      <c r="K69" s="167"/>
      <c r="L69" s="167"/>
      <c r="M69" s="171">
        <v>300</v>
      </c>
      <c r="N69" s="171">
        <v>300</v>
      </c>
      <c r="O69" s="171">
        <v>300</v>
      </c>
      <c r="P69" s="171">
        <v>300</v>
      </c>
      <c r="Q69" s="171">
        <v>300</v>
      </c>
      <c r="R69" s="171">
        <v>300</v>
      </c>
      <c r="S69" s="171">
        <f>SUM(M69:R69)</f>
        <v>1800</v>
      </c>
      <c r="T69" s="171">
        <f>S67+S69</f>
        <v>3600</v>
      </c>
      <c r="U69" s="4"/>
    </row>
    <row r="70" spans="2:21" ht="22.5" x14ac:dyDescent="0.55000000000000004">
      <c r="B70" s="98" t="s">
        <v>48</v>
      </c>
      <c r="C70" s="103" t="s">
        <v>79</v>
      </c>
      <c r="D70" s="104"/>
      <c r="E70" s="105"/>
      <c r="F70" s="172" t="s">
        <v>80</v>
      </c>
      <c r="G70" s="104"/>
      <c r="H70" s="104"/>
      <c r="I70" s="104"/>
      <c r="J70" s="105"/>
      <c r="K70" s="98" t="s">
        <v>21</v>
      </c>
      <c r="L70" s="98" t="s">
        <v>22</v>
      </c>
      <c r="M70" s="52" t="s">
        <v>5</v>
      </c>
      <c r="N70" s="52" t="s">
        <v>6</v>
      </c>
      <c r="O70" s="52" t="s">
        <v>7</v>
      </c>
      <c r="P70" s="52" t="s">
        <v>8</v>
      </c>
      <c r="Q70" s="52" t="s">
        <v>9</v>
      </c>
      <c r="R70" s="52" t="s">
        <v>10</v>
      </c>
      <c r="S70" s="52" t="s">
        <v>11</v>
      </c>
      <c r="T70" s="33"/>
      <c r="U70" s="4"/>
    </row>
    <row r="71" spans="2:21" ht="22.5" x14ac:dyDescent="0.55000000000000004">
      <c r="B71" s="98"/>
      <c r="C71" s="103"/>
      <c r="D71" s="104"/>
      <c r="E71" s="105"/>
      <c r="F71" s="103"/>
      <c r="G71" s="104"/>
      <c r="H71" s="104"/>
      <c r="I71" s="104"/>
      <c r="J71" s="105"/>
      <c r="K71" s="98"/>
      <c r="L71" s="98"/>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99"/>
      <c r="C73" s="106"/>
      <c r="D73" s="107"/>
      <c r="E73" s="108"/>
      <c r="F73" s="106"/>
      <c r="G73" s="107"/>
      <c r="H73" s="107"/>
      <c r="I73" s="107"/>
      <c r="J73" s="108"/>
      <c r="K73" s="99"/>
      <c r="L73" s="99"/>
      <c r="M73" s="2">
        <f>M65+M69</f>
        <v>1800</v>
      </c>
      <c r="N73" s="2">
        <f t="shared" si="5"/>
        <v>1800</v>
      </c>
      <c r="O73" s="2">
        <f t="shared" si="5"/>
        <v>1800</v>
      </c>
      <c r="P73" s="2">
        <f t="shared" si="5"/>
        <v>1800</v>
      </c>
      <c r="Q73" s="2">
        <f t="shared" si="5"/>
        <v>1800</v>
      </c>
      <c r="R73" s="2">
        <f t="shared" si="5"/>
        <v>1800</v>
      </c>
      <c r="S73" s="2">
        <f>SUM(M73:R73)</f>
        <v>10800</v>
      </c>
      <c r="T73" s="2">
        <f>S71+S73</f>
        <v>21600</v>
      </c>
      <c r="U73" s="4"/>
    </row>
    <row r="74" spans="2:21" ht="22.5" x14ac:dyDescent="0.55000000000000004">
      <c r="B74" s="97" t="s">
        <v>100</v>
      </c>
      <c r="C74" s="109" t="s">
        <v>120</v>
      </c>
      <c r="D74" s="110"/>
      <c r="E74" s="111"/>
      <c r="F74" s="118" t="s">
        <v>101</v>
      </c>
      <c r="G74" s="110"/>
      <c r="H74" s="110"/>
      <c r="I74" s="110"/>
      <c r="J74" s="111"/>
      <c r="K74" s="97" t="s">
        <v>21</v>
      </c>
      <c r="L74" s="97" t="s">
        <v>22</v>
      </c>
      <c r="M74" s="45" t="s">
        <v>5</v>
      </c>
      <c r="N74" s="45" t="s">
        <v>6</v>
      </c>
      <c r="O74" s="45" t="s">
        <v>7</v>
      </c>
      <c r="P74" s="45" t="s">
        <v>8</v>
      </c>
      <c r="Q74" s="45" t="s">
        <v>9</v>
      </c>
      <c r="R74" s="45" t="s">
        <v>10</v>
      </c>
      <c r="S74" s="45" t="s">
        <v>11</v>
      </c>
      <c r="T74" s="37"/>
      <c r="U74" s="4"/>
    </row>
    <row r="75" spans="2:21" ht="22.5" x14ac:dyDescent="0.55000000000000004">
      <c r="B75" s="98"/>
      <c r="C75" s="103"/>
      <c r="D75" s="104"/>
      <c r="E75" s="105"/>
      <c r="F75" s="103"/>
      <c r="G75" s="104"/>
      <c r="H75" s="104"/>
      <c r="I75" s="104"/>
      <c r="J75" s="105"/>
      <c r="K75" s="98"/>
      <c r="L75" s="98"/>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7"/>
      <c r="C77" s="168"/>
      <c r="D77" s="169"/>
      <c r="E77" s="170"/>
      <c r="F77" s="168"/>
      <c r="G77" s="169"/>
      <c r="H77" s="169"/>
      <c r="I77" s="169"/>
      <c r="J77" s="170"/>
      <c r="K77" s="167"/>
      <c r="L77" s="167"/>
      <c r="M77" s="171">
        <f>M57-M73</f>
        <v>1544</v>
      </c>
      <c r="N77" s="171">
        <f t="shared" si="6"/>
        <v>1866</v>
      </c>
      <c r="O77" s="171">
        <f t="shared" si="6"/>
        <v>2228</v>
      </c>
      <c r="P77" s="171">
        <f t="shared" si="6"/>
        <v>2626</v>
      </c>
      <c r="Q77" s="171">
        <f t="shared" si="6"/>
        <v>3064</v>
      </c>
      <c r="R77" s="171">
        <f t="shared" si="6"/>
        <v>3538</v>
      </c>
      <c r="S77" s="171">
        <f>SUM(M77:R77)</f>
        <v>14866</v>
      </c>
      <c r="T77" s="171">
        <f>S75+S77</f>
        <v>18694</v>
      </c>
      <c r="U77" s="4"/>
    </row>
    <row r="78" spans="2:21" ht="22.5" x14ac:dyDescent="0.55000000000000004">
      <c r="B78" s="98" t="s">
        <v>49</v>
      </c>
      <c r="C78" s="103" t="s">
        <v>121</v>
      </c>
      <c r="D78" s="104"/>
      <c r="E78" s="105"/>
      <c r="F78" s="172" t="s">
        <v>102</v>
      </c>
      <c r="G78" s="104"/>
      <c r="H78" s="104"/>
      <c r="I78" s="104"/>
      <c r="J78" s="105"/>
      <c r="K78" s="98"/>
      <c r="L78" s="98" t="s">
        <v>65</v>
      </c>
      <c r="M78" s="52" t="s">
        <v>5</v>
      </c>
      <c r="N78" s="52" t="s">
        <v>6</v>
      </c>
      <c r="O78" s="52" t="s">
        <v>7</v>
      </c>
      <c r="P78" s="52" t="s">
        <v>8</v>
      </c>
      <c r="Q78" s="52" t="s">
        <v>9</v>
      </c>
      <c r="R78" s="52" t="s">
        <v>10</v>
      </c>
      <c r="S78" s="52" t="s">
        <v>11</v>
      </c>
      <c r="T78" s="33"/>
      <c r="U78" s="4"/>
    </row>
    <row r="79" spans="2:21" ht="22.5" x14ac:dyDescent="0.55000000000000004">
      <c r="B79" s="98"/>
      <c r="C79" s="103"/>
      <c r="D79" s="104"/>
      <c r="E79" s="105"/>
      <c r="F79" s="103"/>
      <c r="G79" s="104"/>
      <c r="H79" s="104"/>
      <c r="I79" s="104"/>
      <c r="J79" s="105"/>
      <c r="K79" s="98"/>
      <c r="L79" s="98"/>
      <c r="M79" s="49">
        <f>ROUND(M75/M31*100,1)</f>
        <v>1.1000000000000001</v>
      </c>
      <c r="N79" s="49">
        <f t="shared" ref="N79:S79" si="7">ROUND(N75/N31*100,1)</f>
        <v>2.8</v>
      </c>
      <c r="O79" s="49">
        <f t="shared" si="7"/>
        <v>4.3</v>
      </c>
      <c r="P79" s="49">
        <f t="shared" si="7"/>
        <v>5.7</v>
      </c>
      <c r="Q79" s="49">
        <f t="shared" si="7"/>
        <v>7</v>
      </c>
      <c r="R79" s="49">
        <f t="shared" si="7"/>
        <v>8.1999999999999993</v>
      </c>
      <c r="S79" s="49">
        <f t="shared" si="7"/>
        <v>5.2</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2.5" x14ac:dyDescent="0.55000000000000004">
      <c r="B81" s="99"/>
      <c r="C81" s="106"/>
      <c r="D81" s="107"/>
      <c r="E81" s="108"/>
      <c r="F81" s="106"/>
      <c r="G81" s="107"/>
      <c r="H81" s="107"/>
      <c r="I81" s="107"/>
      <c r="J81" s="108"/>
      <c r="K81" s="99"/>
      <c r="L81" s="99"/>
      <c r="M81" s="49">
        <f t="shared" ref="M81:T81" si="8">ROUND(M77/M33*100,1)</f>
        <v>9.1999999999999993</v>
      </c>
      <c r="N81" s="49">
        <f t="shared" si="8"/>
        <v>10.199999999999999</v>
      </c>
      <c r="O81" s="49">
        <f t="shared" si="8"/>
        <v>11.1</v>
      </c>
      <c r="P81" s="49">
        <f t="shared" si="8"/>
        <v>11.9</v>
      </c>
      <c r="Q81" s="49">
        <f t="shared" si="8"/>
        <v>12.6</v>
      </c>
      <c r="R81" s="49">
        <f t="shared" si="8"/>
        <v>13.3</v>
      </c>
      <c r="S81" s="49">
        <f t="shared" si="8"/>
        <v>11.6</v>
      </c>
      <c r="T81" s="49">
        <f t="shared" si="8"/>
        <v>9.3000000000000007</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3" t="s">
        <v>27</v>
      </c>
      <c r="C2" s="123"/>
      <c r="D2" s="123"/>
      <c r="E2" s="123"/>
      <c r="F2" s="123"/>
      <c r="G2" s="123"/>
      <c r="H2" s="123"/>
      <c r="I2" s="123"/>
      <c r="J2" s="124" t="s">
        <v>109</v>
      </c>
      <c r="K2" s="124"/>
      <c r="L2" s="124"/>
      <c r="M2" s="40" t="s">
        <v>110</v>
      </c>
      <c r="N2" s="40"/>
      <c r="O2" s="40"/>
      <c r="P2" s="40"/>
      <c r="Q2" s="40"/>
      <c r="R2" s="40"/>
      <c r="S2" s="40"/>
      <c r="T2" s="7"/>
    </row>
    <row r="3" spans="2:20" ht="31.5" x14ac:dyDescent="1.05">
      <c r="B3" s="8"/>
      <c r="C3" s="30" t="s">
        <v>34</v>
      </c>
      <c r="D3" s="8"/>
      <c r="E3" s="8"/>
      <c r="F3" s="8"/>
      <c r="G3" s="30" t="s">
        <v>52</v>
      </c>
      <c r="H3" s="8"/>
      <c r="I3" s="8"/>
      <c r="J3" s="41" t="s">
        <v>131</v>
      </c>
      <c r="K3" s="9"/>
      <c r="L3" s="9"/>
      <c r="M3" s="9"/>
      <c r="N3" s="9"/>
      <c r="O3" s="9"/>
      <c r="P3" s="9"/>
      <c r="Q3" s="9"/>
      <c r="R3" s="9"/>
      <c r="S3" s="9"/>
      <c r="T3" s="10"/>
    </row>
    <row r="4" spans="2:20" ht="22.5" x14ac:dyDescent="0.55000000000000004">
      <c r="B4" s="125" t="s">
        <v>0</v>
      </c>
      <c r="C4" s="126"/>
      <c r="D4" s="126"/>
      <c r="E4" s="126"/>
      <c r="F4" s="126"/>
      <c r="G4" s="126"/>
      <c r="H4" s="126"/>
      <c r="I4" s="126"/>
      <c r="J4" s="126"/>
      <c r="K4" s="126"/>
      <c r="L4" s="126"/>
      <c r="M4" s="126"/>
      <c r="N4" s="126"/>
      <c r="O4" s="126"/>
      <c r="P4" s="126"/>
      <c r="Q4" s="126"/>
      <c r="R4" s="126"/>
      <c r="S4" s="126"/>
      <c r="T4" s="127"/>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19" t="s">
        <v>51</v>
      </c>
      <c r="D7" s="120"/>
      <c r="E7" s="121"/>
      <c r="F7" s="11">
        <v>1</v>
      </c>
      <c r="G7" s="122" t="s">
        <v>269</v>
      </c>
      <c r="H7" s="122"/>
      <c r="I7" s="122"/>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89" t="s">
        <v>59</v>
      </c>
      <c r="C19" s="90"/>
      <c r="D19" s="91" t="s">
        <v>60</v>
      </c>
      <c r="E19" s="92"/>
      <c r="F19" s="92"/>
      <c r="G19" s="93"/>
      <c r="H19" s="94" t="s">
        <v>113</v>
      </c>
      <c r="I19" s="95"/>
      <c r="J19" s="95"/>
      <c r="K19" s="96"/>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104</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28" t="s">
        <v>118</v>
      </c>
      <c r="D23" s="129"/>
      <c r="E23" s="130"/>
      <c r="F23" s="131" t="s">
        <v>119</v>
      </c>
      <c r="G23" s="101"/>
      <c r="H23" s="101"/>
      <c r="I23" s="101"/>
      <c r="J23" s="102"/>
      <c r="K23" s="97" t="s">
        <v>21</v>
      </c>
      <c r="L23" s="9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7"/>
      <c r="C25" s="173"/>
      <c r="D25" s="174"/>
      <c r="E25" s="175"/>
      <c r="F25" s="168"/>
      <c r="G25" s="169"/>
      <c r="H25" s="169"/>
      <c r="I25" s="169"/>
      <c r="J25" s="170"/>
      <c r="K25" s="167"/>
      <c r="L25" s="167"/>
      <c r="M25" s="171">
        <f>A①_営業部_入力!M41</f>
        <v>11704</v>
      </c>
      <c r="N25" s="171">
        <f>A①_営業部_入力!N41</f>
        <v>12835</v>
      </c>
      <c r="O25" s="171">
        <f>A①_営業部_入力!O41</f>
        <v>14098</v>
      </c>
      <c r="P25" s="171">
        <f>A①_営業部_入力!P41</f>
        <v>15495</v>
      </c>
      <c r="Q25" s="171">
        <f>A①_営業部_入力!Q41</f>
        <v>17024</v>
      </c>
      <c r="R25" s="171">
        <f>A①_営業部_入力!R41</f>
        <v>18687</v>
      </c>
      <c r="S25" s="171">
        <f>SUM(M25:R25)</f>
        <v>89843</v>
      </c>
      <c r="T25" s="171">
        <f>S23+S25</f>
        <v>141049</v>
      </c>
    </row>
    <row r="26" spans="2:21" ht="22.5" x14ac:dyDescent="0.55000000000000004">
      <c r="B26" s="98" t="s">
        <v>33</v>
      </c>
      <c r="C26" s="115" t="s">
        <v>42</v>
      </c>
      <c r="D26" s="116"/>
      <c r="E26" s="117"/>
      <c r="F26" s="166" t="s">
        <v>105</v>
      </c>
      <c r="G26" s="116"/>
      <c r="H26" s="116"/>
      <c r="I26" s="116"/>
      <c r="J26" s="117"/>
      <c r="K26" s="98" t="s">
        <v>81</v>
      </c>
      <c r="L26" s="98" t="s">
        <v>43</v>
      </c>
      <c r="M26" s="52" t="s">
        <v>5</v>
      </c>
      <c r="N26" s="52" t="s">
        <v>6</v>
      </c>
      <c r="O26" s="52" t="s">
        <v>7</v>
      </c>
      <c r="P26" s="52" t="s">
        <v>8</v>
      </c>
      <c r="Q26" s="52" t="s">
        <v>9</v>
      </c>
      <c r="R26" s="52" t="s">
        <v>10</v>
      </c>
      <c r="S26" s="5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7"/>
      <c r="C29" s="173"/>
      <c r="D29" s="174"/>
      <c r="E29" s="175"/>
      <c r="F29" s="173"/>
      <c r="G29" s="174"/>
      <c r="H29" s="174"/>
      <c r="I29" s="174"/>
      <c r="J29" s="175"/>
      <c r="K29" s="167"/>
      <c r="L29" s="167"/>
      <c r="M29" s="176">
        <f>A①_営業部_入力!M29</f>
        <v>176</v>
      </c>
      <c r="N29" s="176">
        <f>A①_営業部_入力!N29</f>
        <v>193</v>
      </c>
      <c r="O29" s="176">
        <f>A①_営業部_入力!O29</f>
        <v>212</v>
      </c>
      <c r="P29" s="176">
        <f>A①_営業部_入力!P29</f>
        <v>233</v>
      </c>
      <c r="Q29" s="176">
        <f>A①_営業部_入力!Q29</f>
        <v>256</v>
      </c>
      <c r="R29" s="176">
        <f>A①_営業部_入力!R29</f>
        <v>281</v>
      </c>
      <c r="S29" s="176">
        <f>SUM(M29:R29)</f>
        <v>1351</v>
      </c>
      <c r="T29" s="176">
        <f>S27+S29</f>
        <v>2121</v>
      </c>
    </row>
    <row r="30" spans="2:21" ht="18" customHeight="1" x14ac:dyDescent="0.55000000000000004">
      <c r="B30" s="98" t="s">
        <v>39</v>
      </c>
      <c r="C30" s="103" t="s">
        <v>82</v>
      </c>
      <c r="D30" s="104"/>
      <c r="E30" s="105"/>
      <c r="F30" s="172" t="s">
        <v>108</v>
      </c>
      <c r="G30" s="104"/>
      <c r="H30" s="104"/>
      <c r="I30" s="104"/>
      <c r="J30" s="105"/>
      <c r="K30" s="98" t="s">
        <v>81</v>
      </c>
      <c r="L30" s="98" t="s">
        <v>43</v>
      </c>
      <c r="M30" s="52" t="s">
        <v>5</v>
      </c>
      <c r="N30" s="52" t="s">
        <v>6</v>
      </c>
      <c r="O30" s="52" t="s">
        <v>7</v>
      </c>
      <c r="P30" s="52" t="s">
        <v>8</v>
      </c>
      <c r="Q30" s="52" t="s">
        <v>9</v>
      </c>
      <c r="R30" s="52" t="s">
        <v>10</v>
      </c>
      <c r="S30" s="52" t="s">
        <v>11</v>
      </c>
      <c r="T30" s="33"/>
    </row>
    <row r="31" spans="2:21" ht="22.5" x14ac:dyDescent="0.55000000000000004">
      <c r="B31" s="98"/>
      <c r="C31" s="103"/>
      <c r="D31" s="104"/>
      <c r="E31" s="105"/>
      <c r="F31" s="103"/>
      <c r="G31" s="104"/>
      <c r="H31" s="104"/>
      <c r="I31" s="104"/>
      <c r="J31" s="105"/>
      <c r="K31" s="98"/>
      <c r="L31" s="98"/>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98"/>
      <c r="C32" s="103"/>
      <c r="D32" s="104"/>
      <c r="E32" s="105"/>
      <c r="F32" s="103"/>
      <c r="G32" s="104"/>
      <c r="H32" s="104"/>
      <c r="I32" s="104"/>
      <c r="J32" s="105"/>
      <c r="K32" s="98"/>
      <c r="L32" s="98"/>
      <c r="M32" s="45" t="s">
        <v>13</v>
      </c>
      <c r="N32" s="45" t="s">
        <v>14</v>
      </c>
      <c r="O32" s="45" t="s">
        <v>15</v>
      </c>
      <c r="P32" s="45" t="s">
        <v>16</v>
      </c>
      <c r="Q32" s="45" t="s">
        <v>17</v>
      </c>
      <c r="R32" s="45" t="s">
        <v>18</v>
      </c>
      <c r="S32" s="45" t="s">
        <v>19</v>
      </c>
      <c r="T32" s="45" t="s">
        <v>20</v>
      </c>
      <c r="U32" s="3"/>
    </row>
    <row r="33" spans="2:21" ht="23" thickBot="1" x14ac:dyDescent="0.6">
      <c r="B33" s="167"/>
      <c r="C33" s="168"/>
      <c r="D33" s="169"/>
      <c r="E33" s="170"/>
      <c r="F33" s="168"/>
      <c r="G33" s="169"/>
      <c r="H33" s="169"/>
      <c r="I33" s="169"/>
      <c r="J33" s="170"/>
      <c r="K33" s="167"/>
      <c r="L33" s="167"/>
      <c r="M33" s="181">
        <f>R43</f>
        <v>1230</v>
      </c>
      <c r="N33" s="181">
        <f>M45</f>
        <v>1354</v>
      </c>
      <c r="O33" s="181">
        <f t="shared" si="0"/>
        <v>1461</v>
      </c>
      <c r="P33" s="181">
        <f t="shared" si="0"/>
        <v>1549</v>
      </c>
      <c r="Q33" s="181">
        <f t="shared" si="0"/>
        <v>1616</v>
      </c>
      <c r="R33" s="181">
        <f t="shared" si="0"/>
        <v>1660</v>
      </c>
      <c r="S33" s="171">
        <f>M33</f>
        <v>1230</v>
      </c>
      <c r="T33" s="171">
        <f>M31</f>
        <v>200</v>
      </c>
      <c r="U33" s="4"/>
    </row>
    <row r="34" spans="2:21" ht="22.5" x14ac:dyDescent="0.55000000000000004">
      <c r="B34" s="98" t="s">
        <v>44</v>
      </c>
      <c r="C34" s="103" t="s">
        <v>83</v>
      </c>
      <c r="D34" s="104"/>
      <c r="E34" s="105"/>
      <c r="F34" s="172" t="s">
        <v>64</v>
      </c>
      <c r="G34" s="104"/>
      <c r="H34" s="104"/>
      <c r="I34" s="104"/>
      <c r="J34" s="105"/>
      <c r="K34" s="98" t="s">
        <v>81</v>
      </c>
      <c r="L34" s="98" t="s">
        <v>43</v>
      </c>
      <c r="M34" s="52" t="s">
        <v>5</v>
      </c>
      <c r="N34" s="52" t="s">
        <v>6</v>
      </c>
      <c r="O34" s="52" t="s">
        <v>7</v>
      </c>
      <c r="P34" s="52" t="s">
        <v>8</v>
      </c>
      <c r="Q34" s="52" t="s">
        <v>9</v>
      </c>
      <c r="R34" s="52" t="s">
        <v>10</v>
      </c>
      <c r="S34" s="52" t="s">
        <v>11</v>
      </c>
      <c r="T34" s="33"/>
      <c r="U34" s="4"/>
    </row>
    <row r="35" spans="2:21" ht="22.5" x14ac:dyDescent="0.55000000000000004">
      <c r="B35" s="98"/>
      <c r="C35" s="103"/>
      <c r="D35" s="104"/>
      <c r="E35" s="105"/>
      <c r="F35" s="103"/>
      <c r="G35" s="104"/>
      <c r="H35" s="104"/>
      <c r="I35" s="104"/>
      <c r="J35" s="105"/>
      <c r="K35" s="98"/>
      <c r="L35" s="98"/>
      <c r="M35" s="2">
        <v>300</v>
      </c>
      <c r="N35" s="2">
        <v>300</v>
      </c>
      <c r="O35" s="2">
        <v>300</v>
      </c>
      <c r="P35" s="2">
        <v>300</v>
      </c>
      <c r="Q35" s="2">
        <v>300</v>
      </c>
      <c r="R35" s="2">
        <v>300</v>
      </c>
      <c r="S35" s="2">
        <f>SUM(M35:R35)</f>
        <v>1800</v>
      </c>
      <c r="T35" s="33"/>
      <c r="U35" s="4"/>
    </row>
    <row r="36" spans="2:21" ht="22.5" x14ac:dyDescent="0.55000000000000004">
      <c r="B36" s="98"/>
      <c r="C36" s="103"/>
      <c r="D36" s="104"/>
      <c r="E36" s="105"/>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7"/>
      <c r="C37" s="168"/>
      <c r="D37" s="169"/>
      <c r="E37" s="170"/>
      <c r="F37" s="168"/>
      <c r="G37" s="169"/>
      <c r="H37" s="169"/>
      <c r="I37" s="169"/>
      <c r="J37" s="170"/>
      <c r="K37" s="167"/>
      <c r="L37" s="167"/>
      <c r="M37" s="171">
        <v>300</v>
      </c>
      <c r="N37" s="171">
        <v>300</v>
      </c>
      <c r="O37" s="171">
        <v>300</v>
      </c>
      <c r="P37" s="171">
        <v>300</v>
      </c>
      <c r="Q37" s="171">
        <v>300</v>
      </c>
      <c r="R37" s="171">
        <v>300</v>
      </c>
      <c r="S37" s="171">
        <f>SUM(M37:R37)</f>
        <v>1800</v>
      </c>
      <c r="T37" s="171">
        <f>S35+S37</f>
        <v>3600</v>
      </c>
      <c r="U37" s="4"/>
    </row>
    <row r="38" spans="2:21" ht="22.5" x14ac:dyDescent="0.55000000000000004">
      <c r="B38" s="98" t="s">
        <v>45</v>
      </c>
      <c r="C38" s="115" t="s">
        <v>106</v>
      </c>
      <c r="D38" s="116"/>
      <c r="E38" s="117"/>
      <c r="F38" s="166" t="s">
        <v>84</v>
      </c>
      <c r="G38" s="116"/>
      <c r="H38" s="116"/>
      <c r="I38" s="116"/>
      <c r="J38" s="117"/>
      <c r="K38" s="98" t="s">
        <v>81</v>
      </c>
      <c r="L38" s="98" t="s">
        <v>43</v>
      </c>
      <c r="M38" s="52" t="s">
        <v>5</v>
      </c>
      <c r="N38" s="52" t="s">
        <v>6</v>
      </c>
      <c r="O38" s="52" t="s">
        <v>7</v>
      </c>
      <c r="P38" s="52" t="s">
        <v>8</v>
      </c>
      <c r="Q38" s="52" t="s">
        <v>9</v>
      </c>
      <c r="R38" s="52" t="s">
        <v>10</v>
      </c>
      <c r="S38" s="52" t="s">
        <v>11</v>
      </c>
      <c r="T38" s="33"/>
      <c r="U38" s="4"/>
    </row>
    <row r="39" spans="2:21" ht="22.5" x14ac:dyDescent="0.55000000000000004">
      <c r="B39" s="98"/>
      <c r="C39" s="115"/>
      <c r="D39" s="116"/>
      <c r="E39" s="117"/>
      <c r="F39" s="115"/>
      <c r="G39" s="116"/>
      <c r="H39" s="116"/>
      <c r="I39" s="116"/>
      <c r="J39" s="117"/>
      <c r="K39" s="98"/>
      <c r="L39" s="98"/>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98"/>
      <c r="C40" s="115"/>
      <c r="D40" s="116"/>
      <c r="E40" s="117"/>
      <c r="F40" s="115"/>
      <c r="G40" s="116"/>
      <c r="H40" s="116"/>
      <c r="I40" s="116"/>
      <c r="J40" s="117"/>
      <c r="K40" s="98"/>
      <c r="L40" s="98"/>
      <c r="M40" s="45" t="s">
        <v>13</v>
      </c>
      <c r="N40" s="45" t="s">
        <v>14</v>
      </c>
      <c r="O40" s="45" t="s">
        <v>15</v>
      </c>
      <c r="P40" s="45" t="s">
        <v>16</v>
      </c>
      <c r="Q40" s="45" t="s">
        <v>17</v>
      </c>
      <c r="R40" s="45" t="s">
        <v>18</v>
      </c>
      <c r="S40" s="45" t="s">
        <v>19</v>
      </c>
      <c r="T40" s="45" t="s">
        <v>20</v>
      </c>
      <c r="U40" s="4"/>
    </row>
    <row r="41" spans="2:21" ht="23" thickBot="1" x14ac:dyDescent="0.6">
      <c r="B41" s="167"/>
      <c r="C41" s="173"/>
      <c r="D41" s="174"/>
      <c r="E41" s="175"/>
      <c r="F41" s="173"/>
      <c r="G41" s="174"/>
      <c r="H41" s="174"/>
      <c r="I41" s="174"/>
      <c r="J41" s="175"/>
      <c r="K41" s="167"/>
      <c r="L41" s="167"/>
      <c r="M41" s="176">
        <f>M29</f>
        <v>176</v>
      </c>
      <c r="N41" s="176">
        <f t="shared" si="1"/>
        <v>193</v>
      </c>
      <c r="O41" s="176">
        <f t="shared" si="1"/>
        <v>212</v>
      </c>
      <c r="P41" s="176">
        <f t="shared" si="1"/>
        <v>233</v>
      </c>
      <c r="Q41" s="176">
        <f t="shared" si="1"/>
        <v>256</v>
      </c>
      <c r="R41" s="176">
        <f t="shared" si="1"/>
        <v>281</v>
      </c>
      <c r="S41" s="171">
        <f>SUM(M41:R41)</f>
        <v>1351</v>
      </c>
      <c r="T41" s="171">
        <f>S39+S41</f>
        <v>2121</v>
      </c>
      <c r="U41" s="4"/>
    </row>
    <row r="42" spans="2:21" ht="21.65" customHeight="1" x14ac:dyDescent="0.55000000000000004">
      <c r="B42" s="98" t="s">
        <v>46</v>
      </c>
      <c r="C42" s="103" t="s">
        <v>85</v>
      </c>
      <c r="D42" s="104"/>
      <c r="E42" s="105"/>
      <c r="F42" s="172" t="s">
        <v>107</v>
      </c>
      <c r="G42" s="104"/>
      <c r="H42" s="104"/>
      <c r="I42" s="104"/>
      <c r="J42" s="105"/>
      <c r="K42" s="98" t="s">
        <v>81</v>
      </c>
      <c r="L42" s="98" t="s">
        <v>43</v>
      </c>
      <c r="M42" s="52" t="s">
        <v>5</v>
      </c>
      <c r="N42" s="52" t="s">
        <v>6</v>
      </c>
      <c r="O42" s="52" t="s">
        <v>7</v>
      </c>
      <c r="P42" s="52" t="s">
        <v>8</v>
      </c>
      <c r="Q42" s="52" t="s">
        <v>9</v>
      </c>
      <c r="R42" s="52" t="s">
        <v>10</v>
      </c>
      <c r="S42" s="52" t="s">
        <v>11</v>
      </c>
      <c r="T42" s="33"/>
      <c r="U42" s="4"/>
    </row>
    <row r="43" spans="2:21" ht="22.5" x14ac:dyDescent="0.55000000000000004">
      <c r="B43" s="98"/>
      <c r="C43" s="103"/>
      <c r="D43" s="104"/>
      <c r="E43" s="105"/>
      <c r="F43" s="103"/>
      <c r="G43" s="104"/>
      <c r="H43" s="104"/>
      <c r="I43" s="104"/>
      <c r="J43" s="105"/>
      <c r="K43" s="98"/>
      <c r="L43" s="98"/>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7"/>
      <c r="C45" s="168"/>
      <c r="D45" s="169"/>
      <c r="E45" s="170"/>
      <c r="F45" s="168"/>
      <c r="G45" s="169"/>
      <c r="H45" s="169"/>
      <c r="I45" s="169"/>
      <c r="J45" s="170"/>
      <c r="K45" s="167"/>
      <c r="L45" s="167"/>
      <c r="M45" s="181">
        <f>M33+M37-M41</f>
        <v>1354</v>
      </c>
      <c r="N45" s="181">
        <f t="shared" si="2"/>
        <v>1461</v>
      </c>
      <c r="O45" s="181">
        <f t="shared" si="2"/>
        <v>1549</v>
      </c>
      <c r="P45" s="181">
        <f t="shared" si="2"/>
        <v>1616</v>
      </c>
      <c r="Q45" s="181">
        <f t="shared" si="2"/>
        <v>1660</v>
      </c>
      <c r="R45" s="181">
        <f t="shared" si="2"/>
        <v>1679</v>
      </c>
      <c r="S45" s="171">
        <f>R45</f>
        <v>1679</v>
      </c>
      <c r="T45" s="171">
        <f>R45</f>
        <v>1679</v>
      </c>
      <c r="U45" s="4"/>
    </row>
    <row r="46" spans="2:21" ht="21.65" customHeight="1" x14ac:dyDescent="0.55000000000000004">
      <c r="B46" s="178" t="s">
        <v>68</v>
      </c>
      <c r="C46" s="109" t="s">
        <v>86</v>
      </c>
      <c r="D46" s="110"/>
      <c r="E46" s="111"/>
      <c r="F46" s="118" t="s">
        <v>87</v>
      </c>
      <c r="G46" s="110"/>
      <c r="H46" s="110"/>
      <c r="I46" s="110"/>
      <c r="J46" s="111"/>
      <c r="K46" s="178" t="s">
        <v>81</v>
      </c>
      <c r="L46" s="178" t="s">
        <v>43</v>
      </c>
      <c r="M46" s="179" t="s">
        <v>5</v>
      </c>
      <c r="N46" s="179" t="s">
        <v>6</v>
      </c>
      <c r="O46" s="179" t="s">
        <v>7</v>
      </c>
      <c r="P46" s="179" t="s">
        <v>8</v>
      </c>
      <c r="Q46" s="179" t="s">
        <v>9</v>
      </c>
      <c r="R46" s="179" t="s">
        <v>10</v>
      </c>
      <c r="S46" s="179" t="s">
        <v>11</v>
      </c>
      <c r="T46" s="180"/>
      <c r="U46" s="4"/>
    </row>
    <row r="47" spans="2:21" ht="22.5" x14ac:dyDescent="0.55000000000000004">
      <c r="B47" s="98"/>
      <c r="C47" s="103"/>
      <c r="D47" s="104"/>
      <c r="E47" s="105"/>
      <c r="F47" s="103"/>
      <c r="G47" s="104"/>
      <c r="H47" s="104"/>
      <c r="I47" s="104"/>
      <c r="J47" s="105"/>
      <c r="K47" s="98"/>
      <c r="L47" s="98"/>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7"/>
      <c r="C49" s="168"/>
      <c r="D49" s="169"/>
      <c r="E49" s="170"/>
      <c r="F49" s="168"/>
      <c r="G49" s="169"/>
      <c r="H49" s="169"/>
      <c r="I49" s="169"/>
      <c r="J49" s="170"/>
      <c r="K49" s="167"/>
      <c r="L49" s="167"/>
      <c r="M49" s="171">
        <f>M45-M33</f>
        <v>124</v>
      </c>
      <c r="N49" s="171">
        <f t="shared" si="3"/>
        <v>107</v>
      </c>
      <c r="O49" s="171">
        <f t="shared" si="3"/>
        <v>88</v>
      </c>
      <c r="P49" s="171">
        <f t="shared" si="3"/>
        <v>67</v>
      </c>
      <c r="Q49" s="171">
        <f t="shared" si="3"/>
        <v>44</v>
      </c>
      <c r="R49" s="171">
        <f t="shared" si="3"/>
        <v>19</v>
      </c>
      <c r="S49" s="171">
        <f>SUM(M49:R49)</f>
        <v>449</v>
      </c>
      <c r="T49" s="171">
        <f>S47+S49</f>
        <v>1479</v>
      </c>
      <c r="U49" s="4"/>
    </row>
    <row r="50" spans="2:21" ht="22.5" x14ac:dyDescent="0.55000000000000004">
      <c r="B50" s="98" t="s">
        <v>47</v>
      </c>
      <c r="C50" s="115" t="s">
        <v>88</v>
      </c>
      <c r="D50" s="116"/>
      <c r="E50" s="117"/>
      <c r="F50" s="172" t="s">
        <v>64</v>
      </c>
      <c r="G50" s="104"/>
      <c r="H50" s="104"/>
      <c r="I50" s="104"/>
      <c r="J50" s="105"/>
      <c r="K50" s="98" t="s">
        <v>21</v>
      </c>
      <c r="L50" s="98" t="s">
        <v>22</v>
      </c>
      <c r="M50" s="52" t="s">
        <v>5</v>
      </c>
      <c r="N50" s="52" t="s">
        <v>6</v>
      </c>
      <c r="O50" s="52" t="s">
        <v>7</v>
      </c>
      <c r="P50" s="52" t="s">
        <v>8</v>
      </c>
      <c r="Q50" s="52" t="s">
        <v>9</v>
      </c>
      <c r="R50" s="52" t="s">
        <v>10</v>
      </c>
      <c r="S50" s="52" t="s">
        <v>11</v>
      </c>
      <c r="T50" s="33"/>
      <c r="U50" s="4"/>
    </row>
    <row r="51" spans="2:21" ht="22.5" x14ac:dyDescent="0.55000000000000004">
      <c r="B51" s="98"/>
      <c r="C51" s="115"/>
      <c r="D51" s="116"/>
      <c r="E51" s="117"/>
      <c r="F51" s="103"/>
      <c r="G51" s="104"/>
      <c r="H51" s="104"/>
      <c r="I51" s="104"/>
      <c r="J51" s="105"/>
      <c r="K51" s="98"/>
      <c r="L51" s="98"/>
      <c r="M51" s="2">
        <v>57</v>
      </c>
      <c r="N51" s="2">
        <v>57</v>
      </c>
      <c r="O51" s="2">
        <v>57</v>
      </c>
      <c r="P51" s="2">
        <v>57</v>
      </c>
      <c r="Q51" s="2">
        <v>57</v>
      </c>
      <c r="R51" s="2">
        <v>57</v>
      </c>
      <c r="S51" s="2"/>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7"/>
      <c r="C53" s="173"/>
      <c r="D53" s="174"/>
      <c r="E53" s="175"/>
      <c r="F53" s="168"/>
      <c r="G53" s="169"/>
      <c r="H53" s="169"/>
      <c r="I53" s="169"/>
      <c r="J53" s="170"/>
      <c r="K53" s="167"/>
      <c r="L53" s="167"/>
      <c r="M53" s="171">
        <v>57</v>
      </c>
      <c r="N53" s="171">
        <v>57</v>
      </c>
      <c r="O53" s="171">
        <v>57</v>
      </c>
      <c r="P53" s="171">
        <v>57</v>
      </c>
      <c r="Q53" s="171">
        <v>57</v>
      </c>
      <c r="R53" s="171">
        <v>57</v>
      </c>
      <c r="S53" s="171"/>
      <c r="T53" s="171"/>
      <c r="U53" s="4"/>
    </row>
    <row r="54" spans="2:21" ht="22.5" x14ac:dyDescent="0.55000000000000004">
      <c r="B54" s="98" t="s">
        <v>70</v>
      </c>
      <c r="C54" s="132" t="s">
        <v>93</v>
      </c>
      <c r="D54" s="133"/>
      <c r="E54" s="134"/>
      <c r="F54" s="172" t="s">
        <v>89</v>
      </c>
      <c r="G54" s="104"/>
      <c r="H54" s="104"/>
      <c r="I54" s="104"/>
      <c r="J54" s="105"/>
      <c r="K54" s="98" t="s">
        <v>21</v>
      </c>
      <c r="L54" s="98" t="s">
        <v>22</v>
      </c>
      <c r="M54" s="52" t="s">
        <v>5</v>
      </c>
      <c r="N54" s="52" t="s">
        <v>6</v>
      </c>
      <c r="O54" s="52" t="s">
        <v>7</v>
      </c>
      <c r="P54" s="52" t="s">
        <v>8</v>
      </c>
      <c r="Q54" s="52" t="s">
        <v>9</v>
      </c>
      <c r="R54" s="52" t="s">
        <v>10</v>
      </c>
      <c r="S54" s="52" t="s">
        <v>11</v>
      </c>
      <c r="T54" s="33"/>
      <c r="U54" s="4"/>
    </row>
    <row r="55" spans="2:21" ht="22.5" x14ac:dyDescent="0.55000000000000004">
      <c r="B55" s="98"/>
      <c r="C55" s="132"/>
      <c r="D55" s="133"/>
      <c r="E55" s="134"/>
      <c r="F55" s="103"/>
      <c r="G55" s="104"/>
      <c r="H55" s="104"/>
      <c r="I55" s="104"/>
      <c r="J55" s="105"/>
      <c r="K55" s="98"/>
      <c r="L55" s="98"/>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98"/>
      <c r="C56" s="132"/>
      <c r="D56" s="133"/>
      <c r="E56" s="134"/>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7"/>
      <c r="C57" s="182"/>
      <c r="D57" s="183"/>
      <c r="E57" s="184"/>
      <c r="F57" s="168"/>
      <c r="G57" s="169"/>
      <c r="H57" s="169"/>
      <c r="I57" s="169"/>
      <c r="J57" s="170"/>
      <c r="K57" s="167"/>
      <c r="L57" s="167"/>
      <c r="M57" s="171">
        <f>ROUND(M37*M53,0)</f>
        <v>17100</v>
      </c>
      <c r="N57" s="171">
        <f t="shared" si="4"/>
        <v>17100</v>
      </c>
      <c r="O57" s="171">
        <f t="shared" si="4"/>
        <v>17100</v>
      </c>
      <c r="P57" s="171">
        <f t="shared" si="4"/>
        <v>17100</v>
      </c>
      <c r="Q57" s="171">
        <f t="shared" si="4"/>
        <v>17100</v>
      </c>
      <c r="R57" s="171">
        <f t="shared" si="4"/>
        <v>17100</v>
      </c>
      <c r="S57" s="171">
        <f>SUM(M57:R57)</f>
        <v>102600</v>
      </c>
      <c r="T57" s="171">
        <f>S55+S57</f>
        <v>205200</v>
      </c>
      <c r="U57" s="4"/>
    </row>
    <row r="58" spans="2:21" ht="21.65" customHeight="1" x14ac:dyDescent="0.55000000000000004">
      <c r="B58" s="98" t="s">
        <v>75</v>
      </c>
      <c r="C58" s="132" t="s">
        <v>94</v>
      </c>
      <c r="D58" s="133"/>
      <c r="E58" s="134"/>
      <c r="F58" s="172" t="s">
        <v>90</v>
      </c>
      <c r="G58" s="104"/>
      <c r="H58" s="104"/>
      <c r="I58" s="104"/>
      <c r="J58" s="105"/>
      <c r="K58" s="98"/>
      <c r="L58" s="98" t="s">
        <v>65</v>
      </c>
      <c r="M58" s="52" t="s">
        <v>5</v>
      </c>
      <c r="N58" s="52" t="s">
        <v>6</v>
      </c>
      <c r="O58" s="52" t="s">
        <v>7</v>
      </c>
      <c r="P58" s="52" t="s">
        <v>8</v>
      </c>
      <c r="Q58" s="52" t="s">
        <v>9</v>
      </c>
      <c r="R58" s="52" t="s">
        <v>10</v>
      </c>
      <c r="S58" s="52" t="s">
        <v>11</v>
      </c>
      <c r="T58" s="33"/>
      <c r="U58" s="4"/>
    </row>
    <row r="59" spans="2:21" ht="22.5" x14ac:dyDescent="0.55000000000000004">
      <c r="B59" s="98"/>
      <c r="C59" s="132"/>
      <c r="D59" s="133"/>
      <c r="E59" s="134"/>
      <c r="F59" s="103"/>
      <c r="G59" s="104"/>
      <c r="H59" s="104"/>
      <c r="I59" s="104"/>
      <c r="J59" s="105"/>
      <c r="K59" s="98"/>
      <c r="L59" s="98"/>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98"/>
      <c r="C60" s="132"/>
      <c r="D60" s="133"/>
      <c r="E60" s="134"/>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7"/>
      <c r="C61" s="182"/>
      <c r="D61" s="183"/>
      <c r="E61" s="184"/>
      <c r="F61" s="168"/>
      <c r="G61" s="169"/>
      <c r="H61" s="169"/>
      <c r="I61" s="169"/>
      <c r="J61" s="170"/>
      <c r="K61" s="167"/>
      <c r="L61" s="167"/>
      <c r="M61" s="171">
        <f>ROUND(M49*M53,0)</f>
        <v>7068</v>
      </c>
      <c r="N61" s="171">
        <f t="shared" si="5"/>
        <v>6099</v>
      </c>
      <c r="O61" s="171">
        <f t="shared" si="5"/>
        <v>5016</v>
      </c>
      <c r="P61" s="171">
        <f t="shared" si="5"/>
        <v>3819</v>
      </c>
      <c r="Q61" s="171">
        <f t="shared" si="5"/>
        <v>2508</v>
      </c>
      <c r="R61" s="171">
        <f t="shared" si="5"/>
        <v>1083</v>
      </c>
      <c r="S61" s="171">
        <f>SUM(M61:R61)</f>
        <v>25593</v>
      </c>
      <c r="T61" s="171">
        <f>S59+S61</f>
        <v>84303</v>
      </c>
      <c r="U61" s="4"/>
    </row>
    <row r="62" spans="2:21" ht="22.5" x14ac:dyDescent="0.55000000000000004">
      <c r="B62" s="98" t="s">
        <v>76</v>
      </c>
      <c r="C62" s="132" t="s">
        <v>95</v>
      </c>
      <c r="D62" s="133"/>
      <c r="E62" s="134"/>
      <c r="F62" s="172" t="s">
        <v>91</v>
      </c>
      <c r="G62" s="104"/>
      <c r="H62" s="104"/>
      <c r="I62" s="104"/>
      <c r="J62" s="105"/>
      <c r="K62" s="98" t="s">
        <v>21</v>
      </c>
      <c r="L62" s="98" t="s">
        <v>22</v>
      </c>
      <c r="M62" s="52" t="s">
        <v>5</v>
      </c>
      <c r="N62" s="52" t="s">
        <v>6</v>
      </c>
      <c r="O62" s="52" t="s">
        <v>7</v>
      </c>
      <c r="P62" s="52" t="s">
        <v>8</v>
      </c>
      <c r="Q62" s="52" t="s">
        <v>9</v>
      </c>
      <c r="R62" s="52" t="s">
        <v>10</v>
      </c>
      <c r="S62" s="52" t="s">
        <v>11</v>
      </c>
      <c r="T62" s="33"/>
      <c r="U62" s="4"/>
    </row>
    <row r="63" spans="2:21" ht="22.5" x14ac:dyDescent="0.55000000000000004">
      <c r="B63" s="98"/>
      <c r="C63" s="132"/>
      <c r="D63" s="133"/>
      <c r="E63" s="134"/>
      <c r="F63" s="103"/>
      <c r="G63" s="104"/>
      <c r="H63" s="104"/>
      <c r="I63" s="104"/>
      <c r="J63" s="105"/>
      <c r="K63" s="98"/>
      <c r="L63" s="98"/>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98"/>
      <c r="C64" s="132"/>
      <c r="D64" s="133"/>
      <c r="E64" s="134"/>
      <c r="F64" s="103"/>
      <c r="G64" s="104"/>
      <c r="H64" s="104"/>
      <c r="I64" s="104"/>
      <c r="J64" s="105"/>
      <c r="K64" s="98"/>
      <c r="L64" s="98"/>
      <c r="M64" s="45" t="s">
        <v>13</v>
      </c>
      <c r="N64" s="45" t="s">
        <v>14</v>
      </c>
      <c r="O64" s="45" t="s">
        <v>15</v>
      </c>
      <c r="P64" s="45" t="s">
        <v>16</v>
      </c>
      <c r="Q64" s="45" t="s">
        <v>17</v>
      </c>
      <c r="R64" s="45" t="s">
        <v>18</v>
      </c>
      <c r="S64" s="45" t="s">
        <v>19</v>
      </c>
      <c r="T64" s="45" t="s">
        <v>20</v>
      </c>
      <c r="U64" s="4"/>
    </row>
    <row r="65" spans="2:21" ht="23" thickBot="1" x14ac:dyDescent="0.6">
      <c r="B65" s="167"/>
      <c r="C65" s="182"/>
      <c r="D65" s="183"/>
      <c r="E65" s="184"/>
      <c r="F65" s="168"/>
      <c r="G65" s="169"/>
      <c r="H65" s="169"/>
      <c r="I65" s="169"/>
      <c r="J65" s="170"/>
      <c r="K65" s="167"/>
      <c r="L65" s="167"/>
      <c r="M65" s="171">
        <f>M57-M61</f>
        <v>10032</v>
      </c>
      <c r="N65" s="171">
        <f t="shared" si="6"/>
        <v>11001</v>
      </c>
      <c r="O65" s="171">
        <f t="shared" si="6"/>
        <v>12084</v>
      </c>
      <c r="P65" s="171">
        <f t="shared" si="6"/>
        <v>13281</v>
      </c>
      <c r="Q65" s="171">
        <f t="shared" si="6"/>
        <v>14592</v>
      </c>
      <c r="R65" s="171">
        <f t="shared" si="6"/>
        <v>16017</v>
      </c>
      <c r="S65" s="171">
        <f>SUM(M65:R65)</f>
        <v>77007</v>
      </c>
      <c r="T65" s="171">
        <f>S63+S65</f>
        <v>120897</v>
      </c>
      <c r="U65" s="4"/>
    </row>
    <row r="66" spans="2:21" ht="22.5" x14ac:dyDescent="0.55000000000000004">
      <c r="B66" s="98" t="s">
        <v>92</v>
      </c>
      <c r="C66" s="115" t="s">
        <v>71</v>
      </c>
      <c r="D66" s="116"/>
      <c r="E66" s="117"/>
      <c r="F66" s="172" t="s">
        <v>126</v>
      </c>
      <c r="G66" s="104"/>
      <c r="H66" s="104"/>
      <c r="I66" s="104"/>
      <c r="J66" s="105"/>
      <c r="K66" s="98" t="s">
        <v>21</v>
      </c>
      <c r="L66" s="98" t="s">
        <v>22</v>
      </c>
      <c r="M66" s="52" t="s">
        <v>5</v>
      </c>
      <c r="N66" s="52" t="s">
        <v>6</v>
      </c>
      <c r="O66" s="52" t="s">
        <v>7</v>
      </c>
      <c r="P66" s="52" t="s">
        <v>8</v>
      </c>
      <c r="Q66" s="52" t="s">
        <v>9</v>
      </c>
      <c r="R66" s="52" t="s">
        <v>10</v>
      </c>
      <c r="S66" s="52" t="s">
        <v>11</v>
      </c>
      <c r="T66" s="33"/>
      <c r="U66" s="4"/>
    </row>
    <row r="67" spans="2:21" ht="22.5" x14ac:dyDescent="0.55000000000000004">
      <c r="B67" s="98"/>
      <c r="C67" s="115"/>
      <c r="D67" s="116"/>
      <c r="E67" s="117"/>
      <c r="F67" s="103"/>
      <c r="G67" s="104"/>
      <c r="H67" s="104"/>
      <c r="I67" s="104"/>
      <c r="J67" s="105"/>
      <c r="K67" s="98"/>
      <c r="L67" s="98"/>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98"/>
      <c r="C68" s="115"/>
      <c r="D68" s="116"/>
      <c r="E68" s="117"/>
      <c r="F68" s="103"/>
      <c r="G68" s="104"/>
      <c r="H68" s="104"/>
      <c r="I68" s="104"/>
      <c r="J68" s="105"/>
      <c r="K68" s="98"/>
      <c r="L68" s="98"/>
      <c r="M68" s="45" t="s">
        <v>13</v>
      </c>
      <c r="N68" s="45" t="s">
        <v>14</v>
      </c>
      <c r="O68" s="45" t="s">
        <v>15</v>
      </c>
      <c r="P68" s="45" t="s">
        <v>16</v>
      </c>
      <c r="Q68" s="45" t="s">
        <v>17</v>
      </c>
      <c r="R68" s="45" t="s">
        <v>18</v>
      </c>
      <c r="S68" s="45" t="s">
        <v>19</v>
      </c>
      <c r="T68" s="45" t="s">
        <v>20</v>
      </c>
      <c r="U68" s="4"/>
    </row>
    <row r="69" spans="2:21" ht="23" thickBot="1" x14ac:dyDescent="0.6">
      <c r="B69" s="167"/>
      <c r="C69" s="173"/>
      <c r="D69" s="174"/>
      <c r="E69" s="175"/>
      <c r="F69" s="168"/>
      <c r="G69" s="169"/>
      <c r="H69" s="169"/>
      <c r="I69" s="169"/>
      <c r="J69" s="170"/>
      <c r="K69" s="167"/>
      <c r="L69" s="167"/>
      <c r="M69" s="171">
        <f>M25-M65</f>
        <v>1672</v>
      </c>
      <c r="N69" s="171">
        <f t="shared" si="7"/>
        <v>1834</v>
      </c>
      <c r="O69" s="171">
        <f t="shared" si="7"/>
        <v>2014</v>
      </c>
      <c r="P69" s="171">
        <f t="shared" si="7"/>
        <v>2214</v>
      </c>
      <c r="Q69" s="171">
        <f t="shared" si="7"/>
        <v>2432</v>
      </c>
      <c r="R69" s="171">
        <f t="shared" si="7"/>
        <v>2670</v>
      </c>
      <c r="S69" s="171">
        <f>SUM(M69:R69)</f>
        <v>12836</v>
      </c>
      <c r="T69" s="171">
        <f>S67+S69</f>
        <v>20152</v>
      </c>
      <c r="U69" s="4"/>
    </row>
    <row r="70" spans="2:21" ht="22.5" x14ac:dyDescent="0.55000000000000004">
      <c r="B70" s="98" t="s">
        <v>48</v>
      </c>
      <c r="C70" s="115" t="s">
        <v>73</v>
      </c>
      <c r="D70" s="116"/>
      <c r="E70" s="117"/>
      <c r="F70" s="172" t="s">
        <v>127</v>
      </c>
      <c r="G70" s="104"/>
      <c r="H70" s="104"/>
      <c r="I70" s="104"/>
      <c r="J70" s="105"/>
      <c r="K70" s="98"/>
      <c r="L70" s="98" t="s">
        <v>65</v>
      </c>
      <c r="M70" s="52" t="s">
        <v>5</v>
      </c>
      <c r="N70" s="52" t="s">
        <v>6</v>
      </c>
      <c r="O70" s="52" t="s">
        <v>7</v>
      </c>
      <c r="P70" s="52" t="s">
        <v>8</v>
      </c>
      <c r="Q70" s="52" t="s">
        <v>9</v>
      </c>
      <c r="R70" s="52" t="s">
        <v>10</v>
      </c>
      <c r="S70" s="52" t="s">
        <v>11</v>
      </c>
      <c r="T70" s="33"/>
      <c r="U70" s="4"/>
    </row>
    <row r="71" spans="2:21" ht="22.5" x14ac:dyDescent="0.55000000000000004">
      <c r="B71" s="98"/>
      <c r="C71" s="115"/>
      <c r="D71" s="116"/>
      <c r="E71" s="117"/>
      <c r="F71" s="103"/>
      <c r="G71" s="104"/>
      <c r="H71" s="104"/>
      <c r="I71" s="104"/>
      <c r="J71" s="105"/>
      <c r="K71" s="98"/>
      <c r="L71" s="98"/>
      <c r="M71" s="49">
        <f>ROUND(M67/M23*100,0)</f>
        <v>14</v>
      </c>
      <c r="N71" s="49">
        <f t="shared" ref="N71:T73" si="8">ROUND(N67/N23*100,0)</f>
        <v>14</v>
      </c>
      <c r="O71" s="49">
        <f t="shared" si="8"/>
        <v>14</v>
      </c>
      <c r="P71" s="49">
        <f t="shared" si="8"/>
        <v>14</v>
      </c>
      <c r="Q71" s="49">
        <f t="shared" si="8"/>
        <v>14</v>
      </c>
      <c r="R71" s="49">
        <f t="shared" si="8"/>
        <v>14</v>
      </c>
      <c r="S71" s="49">
        <f t="shared" si="8"/>
        <v>14</v>
      </c>
      <c r="T71" s="33"/>
      <c r="U71" s="4"/>
    </row>
    <row r="72" spans="2:21" ht="22.5" x14ac:dyDescent="0.55000000000000004">
      <c r="B72" s="98"/>
      <c r="C72" s="115"/>
      <c r="D72" s="116"/>
      <c r="E72" s="117"/>
      <c r="F72" s="103"/>
      <c r="G72" s="104"/>
      <c r="H72" s="104"/>
      <c r="I72" s="104"/>
      <c r="J72" s="105"/>
      <c r="K72" s="98"/>
      <c r="L72" s="98"/>
      <c r="M72" s="45" t="s">
        <v>13</v>
      </c>
      <c r="N72" s="45" t="s">
        <v>14</v>
      </c>
      <c r="O72" s="45" t="s">
        <v>15</v>
      </c>
      <c r="P72" s="45" t="s">
        <v>16</v>
      </c>
      <c r="Q72" s="45" t="s">
        <v>17</v>
      </c>
      <c r="R72" s="45" t="s">
        <v>18</v>
      </c>
      <c r="S72" s="45" t="s">
        <v>19</v>
      </c>
      <c r="T72" s="45" t="s">
        <v>20</v>
      </c>
      <c r="U72" s="4"/>
    </row>
    <row r="73" spans="2:21" ht="23" thickBot="1" x14ac:dyDescent="0.6">
      <c r="B73" s="167"/>
      <c r="C73" s="173"/>
      <c r="D73" s="174"/>
      <c r="E73" s="175"/>
      <c r="F73" s="168"/>
      <c r="G73" s="169"/>
      <c r="H73" s="169"/>
      <c r="I73" s="169"/>
      <c r="J73" s="170"/>
      <c r="K73" s="167"/>
      <c r="L73" s="167"/>
      <c r="M73" s="177">
        <f>ROUND(M69/M25*100,0)</f>
        <v>14</v>
      </c>
      <c r="N73" s="177">
        <f t="shared" si="8"/>
        <v>14</v>
      </c>
      <c r="O73" s="177">
        <f t="shared" si="8"/>
        <v>14</v>
      </c>
      <c r="P73" s="177">
        <f t="shared" si="8"/>
        <v>14</v>
      </c>
      <c r="Q73" s="177">
        <f t="shared" si="8"/>
        <v>14</v>
      </c>
      <c r="R73" s="177">
        <f t="shared" si="8"/>
        <v>14</v>
      </c>
      <c r="S73" s="177">
        <f t="shared" si="8"/>
        <v>14</v>
      </c>
      <c r="T73" s="177">
        <f t="shared" si="8"/>
        <v>14</v>
      </c>
      <c r="U73" s="4"/>
    </row>
    <row r="74" spans="2:21" ht="22.5" x14ac:dyDescent="0.55000000000000004">
      <c r="B74" s="98" t="s">
        <v>122</v>
      </c>
      <c r="C74" s="103" t="s">
        <v>96</v>
      </c>
      <c r="D74" s="104"/>
      <c r="E74" s="105"/>
      <c r="F74" s="172" t="s">
        <v>64</v>
      </c>
      <c r="G74" s="104"/>
      <c r="H74" s="104"/>
      <c r="I74" s="104"/>
      <c r="J74" s="105"/>
      <c r="K74" s="98" t="s">
        <v>21</v>
      </c>
      <c r="L74" s="98" t="s">
        <v>22</v>
      </c>
      <c r="M74" s="52" t="s">
        <v>5</v>
      </c>
      <c r="N74" s="52" t="s">
        <v>6</v>
      </c>
      <c r="O74" s="52" t="s">
        <v>7</v>
      </c>
      <c r="P74" s="52" t="s">
        <v>8</v>
      </c>
      <c r="Q74" s="52" t="s">
        <v>9</v>
      </c>
      <c r="R74" s="52" t="s">
        <v>10</v>
      </c>
      <c r="S74" s="52" t="s">
        <v>11</v>
      </c>
      <c r="T74" s="33"/>
      <c r="U74" s="4"/>
    </row>
    <row r="75" spans="2:21" ht="22.5" x14ac:dyDescent="0.55000000000000004">
      <c r="B75" s="98"/>
      <c r="C75" s="103"/>
      <c r="D75" s="104"/>
      <c r="E75" s="105"/>
      <c r="F75" s="103"/>
      <c r="G75" s="104"/>
      <c r="H75" s="104"/>
      <c r="I75" s="104"/>
      <c r="J75" s="105"/>
      <c r="K75" s="98"/>
      <c r="L75" s="98"/>
      <c r="M75" s="2">
        <v>900</v>
      </c>
      <c r="N75" s="2">
        <v>900</v>
      </c>
      <c r="O75" s="2">
        <v>900</v>
      </c>
      <c r="P75" s="2">
        <v>900</v>
      </c>
      <c r="Q75" s="2">
        <v>900</v>
      </c>
      <c r="R75" s="2">
        <v>900</v>
      </c>
      <c r="S75" s="2">
        <f>SUM(M75:R75)</f>
        <v>5400</v>
      </c>
      <c r="T75" s="33"/>
      <c r="U75" s="4"/>
    </row>
    <row r="76" spans="2: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c r="U76" s="4"/>
    </row>
    <row r="77" spans="2:21" ht="23" thickBot="1" x14ac:dyDescent="0.6">
      <c r="B77" s="167"/>
      <c r="C77" s="168"/>
      <c r="D77" s="169"/>
      <c r="E77" s="170"/>
      <c r="F77" s="168"/>
      <c r="G77" s="169"/>
      <c r="H77" s="169"/>
      <c r="I77" s="169"/>
      <c r="J77" s="170"/>
      <c r="K77" s="167"/>
      <c r="L77" s="167"/>
      <c r="M77" s="171">
        <v>900</v>
      </c>
      <c r="N77" s="171">
        <v>900</v>
      </c>
      <c r="O77" s="171">
        <v>900</v>
      </c>
      <c r="P77" s="171">
        <v>900</v>
      </c>
      <c r="Q77" s="171">
        <v>900</v>
      </c>
      <c r="R77" s="171">
        <v>900</v>
      </c>
      <c r="S77" s="171">
        <f>SUM(M77:R77)</f>
        <v>5400</v>
      </c>
      <c r="T77" s="171">
        <f>S75+S77</f>
        <v>10800</v>
      </c>
      <c r="U77" s="4"/>
    </row>
    <row r="78" spans="2:21" ht="22.5" x14ac:dyDescent="0.55000000000000004">
      <c r="B78" s="98" t="s">
        <v>49</v>
      </c>
      <c r="C78" s="103" t="s">
        <v>97</v>
      </c>
      <c r="D78" s="104"/>
      <c r="E78" s="105"/>
      <c r="F78" s="172" t="s">
        <v>64</v>
      </c>
      <c r="G78" s="104"/>
      <c r="H78" s="104"/>
      <c r="I78" s="104"/>
      <c r="J78" s="105"/>
      <c r="K78" s="98" t="s">
        <v>21</v>
      </c>
      <c r="L78" s="98" t="s">
        <v>22</v>
      </c>
      <c r="M78" s="52" t="s">
        <v>5</v>
      </c>
      <c r="N78" s="52" t="s">
        <v>6</v>
      </c>
      <c r="O78" s="52" t="s">
        <v>7</v>
      </c>
      <c r="P78" s="52" t="s">
        <v>8</v>
      </c>
      <c r="Q78" s="52" t="s">
        <v>9</v>
      </c>
      <c r="R78" s="52" t="s">
        <v>10</v>
      </c>
      <c r="S78" s="52" t="s">
        <v>11</v>
      </c>
      <c r="T78" s="33"/>
      <c r="U78" s="4"/>
    </row>
    <row r="79" spans="2:21" ht="22.5" x14ac:dyDescent="0.55000000000000004">
      <c r="B79" s="98"/>
      <c r="C79" s="103"/>
      <c r="D79" s="104"/>
      <c r="E79" s="105"/>
      <c r="F79" s="103"/>
      <c r="G79" s="104"/>
      <c r="H79" s="104"/>
      <c r="I79" s="104"/>
      <c r="J79" s="105"/>
      <c r="K79" s="98"/>
      <c r="L79" s="98"/>
      <c r="M79" s="2">
        <v>100</v>
      </c>
      <c r="N79" s="2">
        <v>100</v>
      </c>
      <c r="O79" s="2">
        <v>100</v>
      </c>
      <c r="P79" s="2">
        <v>100</v>
      </c>
      <c r="Q79" s="2">
        <v>100</v>
      </c>
      <c r="R79" s="2">
        <v>100</v>
      </c>
      <c r="S79" s="2">
        <f>SUM(M79:R79)</f>
        <v>600</v>
      </c>
      <c r="T79" s="33"/>
      <c r="U79" s="4"/>
    </row>
    <row r="80" spans="2:21" ht="22.5" x14ac:dyDescent="0.55000000000000004">
      <c r="B80" s="98"/>
      <c r="C80" s="103"/>
      <c r="D80" s="104"/>
      <c r="E80" s="105"/>
      <c r="F80" s="103"/>
      <c r="G80" s="104"/>
      <c r="H80" s="104"/>
      <c r="I80" s="104"/>
      <c r="J80" s="105"/>
      <c r="K80" s="98"/>
      <c r="L80" s="98"/>
      <c r="M80" s="45" t="s">
        <v>13</v>
      </c>
      <c r="N80" s="45" t="s">
        <v>14</v>
      </c>
      <c r="O80" s="45" t="s">
        <v>15</v>
      </c>
      <c r="P80" s="45" t="s">
        <v>16</v>
      </c>
      <c r="Q80" s="45" t="s">
        <v>17</v>
      </c>
      <c r="R80" s="45" t="s">
        <v>18</v>
      </c>
      <c r="S80" s="45" t="s">
        <v>19</v>
      </c>
      <c r="T80" s="45" t="s">
        <v>20</v>
      </c>
      <c r="U80" s="4"/>
    </row>
    <row r="81" spans="1:21" ht="23" thickBot="1" x14ac:dyDescent="0.6">
      <c r="B81" s="167"/>
      <c r="C81" s="168"/>
      <c r="D81" s="169"/>
      <c r="E81" s="170"/>
      <c r="F81" s="168"/>
      <c r="G81" s="169"/>
      <c r="H81" s="169"/>
      <c r="I81" s="169"/>
      <c r="J81" s="170"/>
      <c r="K81" s="167"/>
      <c r="L81" s="167"/>
      <c r="M81" s="171">
        <v>100</v>
      </c>
      <c r="N81" s="171">
        <v>100</v>
      </c>
      <c r="O81" s="171">
        <v>100</v>
      </c>
      <c r="P81" s="171">
        <v>100</v>
      </c>
      <c r="Q81" s="171">
        <v>100</v>
      </c>
      <c r="R81" s="171">
        <v>100</v>
      </c>
      <c r="S81" s="171">
        <f>SUM(M81:R81)</f>
        <v>600</v>
      </c>
      <c r="T81" s="171">
        <f>S79+S81</f>
        <v>1200</v>
      </c>
      <c r="U81" s="4"/>
    </row>
    <row r="82" spans="1:21" ht="22.5" x14ac:dyDescent="0.55000000000000004">
      <c r="B82" s="178" t="s">
        <v>50</v>
      </c>
      <c r="C82" s="109" t="s">
        <v>98</v>
      </c>
      <c r="D82" s="110"/>
      <c r="E82" s="111"/>
      <c r="F82" s="118" t="s">
        <v>125</v>
      </c>
      <c r="G82" s="110"/>
      <c r="H82" s="110"/>
      <c r="I82" s="110"/>
      <c r="J82" s="111"/>
      <c r="K82" s="178" t="s">
        <v>21</v>
      </c>
      <c r="L82" s="178" t="s">
        <v>22</v>
      </c>
      <c r="M82" s="179" t="s">
        <v>5</v>
      </c>
      <c r="N82" s="179" t="s">
        <v>6</v>
      </c>
      <c r="O82" s="179" t="s">
        <v>7</v>
      </c>
      <c r="P82" s="179" t="s">
        <v>8</v>
      </c>
      <c r="Q82" s="179" t="s">
        <v>9</v>
      </c>
      <c r="R82" s="179" t="s">
        <v>10</v>
      </c>
      <c r="S82" s="179" t="s">
        <v>11</v>
      </c>
      <c r="T82" s="180"/>
      <c r="U82" s="4"/>
    </row>
    <row r="83" spans="1:21" ht="22.5" x14ac:dyDescent="0.55000000000000004">
      <c r="B83" s="98"/>
      <c r="C83" s="103"/>
      <c r="D83" s="104"/>
      <c r="E83" s="105"/>
      <c r="F83" s="103"/>
      <c r="G83" s="104"/>
      <c r="H83" s="104"/>
      <c r="I83" s="104"/>
      <c r="J83" s="105"/>
      <c r="K83" s="98"/>
      <c r="L83" s="98"/>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98"/>
      <c r="C84" s="103"/>
      <c r="D84" s="104"/>
      <c r="E84" s="105"/>
      <c r="F84" s="103"/>
      <c r="G84" s="104"/>
      <c r="H84" s="104"/>
      <c r="I84" s="104"/>
      <c r="J84" s="105"/>
      <c r="K84" s="98"/>
      <c r="L84" s="98"/>
      <c r="M84" s="45" t="s">
        <v>13</v>
      </c>
      <c r="N84" s="45" t="s">
        <v>14</v>
      </c>
      <c r="O84" s="45" t="s">
        <v>15</v>
      </c>
      <c r="P84" s="45" t="s">
        <v>16</v>
      </c>
      <c r="Q84" s="45" t="s">
        <v>17</v>
      </c>
      <c r="R84" s="45" t="s">
        <v>18</v>
      </c>
      <c r="S84" s="45" t="s">
        <v>19</v>
      </c>
      <c r="T84" s="45" t="s">
        <v>20</v>
      </c>
      <c r="U84" s="4"/>
    </row>
    <row r="85" spans="1:21" ht="23" thickBot="1" x14ac:dyDescent="0.6">
      <c r="B85" s="167"/>
      <c r="C85" s="168"/>
      <c r="D85" s="169"/>
      <c r="E85" s="170"/>
      <c r="F85" s="168"/>
      <c r="G85" s="169"/>
      <c r="H85" s="169"/>
      <c r="I85" s="169"/>
      <c r="J85" s="170"/>
      <c r="K85" s="167"/>
      <c r="L85" s="167"/>
      <c r="M85" s="171">
        <f>M77+M81</f>
        <v>1000</v>
      </c>
      <c r="N85" s="171">
        <f t="shared" si="9"/>
        <v>1000</v>
      </c>
      <c r="O85" s="171">
        <f t="shared" si="9"/>
        <v>1000</v>
      </c>
      <c r="P85" s="171">
        <f t="shared" si="9"/>
        <v>1000</v>
      </c>
      <c r="Q85" s="171">
        <f t="shared" si="9"/>
        <v>1000</v>
      </c>
      <c r="R85" s="171">
        <f t="shared" si="9"/>
        <v>1000</v>
      </c>
      <c r="S85" s="171">
        <f>SUM(M85:R85)</f>
        <v>6000</v>
      </c>
      <c r="T85" s="171">
        <f>S83+S85</f>
        <v>12000</v>
      </c>
      <c r="U85" s="4"/>
    </row>
    <row r="86" spans="1:21" ht="22.5" x14ac:dyDescent="0.55000000000000004">
      <c r="B86" s="98" t="s">
        <v>123</v>
      </c>
      <c r="C86" s="103" t="s">
        <v>120</v>
      </c>
      <c r="D86" s="104"/>
      <c r="E86" s="105"/>
      <c r="F86" s="172" t="s">
        <v>128</v>
      </c>
      <c r="G86" s="104"/>
      <c r="H86" s="104"/>
      <c r="I86" s="104"/>
      <c r="J86" s="105"/>
      <c r="K86" s="98" t="s">
        <v>21</v>
      </c>
      <c r="L86" s="98" t="s">
        <v>22</v>
      </c>
      <c r="M86" s="52" t="s">
        <v>5</v>
      </c>
      <c r="N86" s="52" t="s">
        <v>6</v>
      </c>
      <c r="O86" s="52" t="s">
        <v>7</v>
      </c>
      <c r="P86" s="52" t="s">
        <v>8</v>
      </c>
      <c r="Q86" s="52" t="s">
        <v>9</v>
      </c>
      <c r="R86" s="52" t="s">
        <v>10</v>
      </c>
      <c r="S86" s="52" t="s">
        <v>11</v>
      </c>
      <c r="T86" s="33"/>
      <c r="U86" s="4"/>
    </row>
    <row r="87" spans="1:21" ht="22.5" x14ac:dyDescent="0.55000000000000004">
      <c r="B87" s="98"/>
      <c r="C87" s="103"/>
      <c r="D87" s="104"/>
      <c r="E87" s="105"/>
      <c r="F87" s="103"/>
      <c r="G87" s="104"/>
      <c r="H87" s="104"/>
      <c r="I87" s="104"/>
      <c r="J87" s="105"/>
      <c r="K87" s="98"/>
      <c r="L87" s="98"/>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98"/>
      <c r="C88" s="103"/>
      <c r="D88" s="104"/>
      <c r="E88" s="105"/>
      <c r="F88" s="103"/>
      <c r="G88" s="104"/>
      <c r="H88" s="104"/>
      <c r="I88" s="104"/>
      <c r="J88" s="105"/>
      <c r="K88" s="98"/>
      <c r="L88" s="98"/>
      <c r="M88" s="45" t="s">
        <v>13</v>
      </c>
      <c r="N88" s="45" t="s">
        <v>14</v>
      </c>
      <c r="O88" s="45" t="s">
        <v>15</v>
      </c>
      <c r="P88" s="45" t="s">
        <v>16</v>
      </c>
      <c r="Q88" s="45" t="s">
        <v>17</v>
      </c>
      <c r="R88" s="45" t="s">
        <v>18</v>
      </c>
      <c r="S88" s="45" t="s">
        <v>19</v>
      </c>
      <c r="T88" s="45" t="s">
        <v>20</v>
      </c>
      <c r="U88" s="4"/>
    </row>
    <row r="89" spans="1:21" ht="23" thickBot="1" x14ac:dyDescent="0.6">
      <c r="B89" s="167"/>
      <c r="C89" s="168"/>
      <c r="D89" s="169"/>
      <c r="E89" s="170"/>
      <c r="F89" s="168"/>
      <c r="G89" s="169"/>
      <c r="H89" s="169"/>
      <c r="I89" s="169"/>
      <c r="J89" s="170"/>
      <c r="K89" s="167"/>
      <c r="L89" s="167"/>
      <c r="M89" s="171">
        <f t="shared" ref="M89:R89" si="11">M69-M85</f>
        <v>672</v>
      </c>
      <c r="N89" s="171">
        <f t="shared" si="11"/>
        <v>834</v>
      </c>
      <c r="O89" s="171">
        <f t="shared" si="11"/>
        <v>1014</v>
      </c>
      <c r="P89" s="171">
        <f t="shared" si="11"/>
        <v>1214</v>
      </c>
      <c r="Q89" s="171">
        <f t="shared" si="11"/>
        <v>1432</v>
      </c>
      <c r="R89" s="171">
        <f t="shared" si="11"/>
        <v>1670</v>
      </c>
      <c r="S89" s="171">
        <f>SUM(M89:R89)</f>
        <v>6836</v>
      </c>
      <c r="T89" s="171">
        <f>S87+S89</f>
        <v>8152</v>
      </c>
      <c r="U89" s="4"/>
    </row>
    <row r="90" spans="1:21" ht="22.5" x14ac:dyDescent="0.55000000000000004">
      <c r="A90" s="4"/>
      <c r="B90" s="98" t="s">
        <v>124</v>
      </c>
      <c r="C90" s="103" t="s">
        <v>121</v>
      </c>
      <c r="D90" s="104"/>
      <c r="E90" s="105"/>
      <c r="F90" s="172" t="s">
        <v>129</v>
      </c>
      <c r="G90" s="104"/>
      <c r="H90" s="104"/>
      <c r="I90" s="104"/>
      <c r="J90" s="105"/>
      <c r="K90" s="98"/>
      <c r="L90" s="98" t="s">
        <v>65</v>
      </c>
      <c r="M90" s="52" t="s">
        <v>5</v>
      </c>
      <c r="N90" s="52" t="s">
        <v>6</v>
      </c>
      <c r="O90" s="52" t="s">
        <v>7</v>
      </c>
      <c r="P90" s="52" t="s">
        <v>8</v>
      </c>
      <c r="Q90" s="52" t="s">
        <v>9</v>
      </c>
      <c r="R90" s="52" t="s">
        <v>10</v>
      </c>
      <c r="S90" s="52" t="s">
        <v>11</v>
      </c>
      <c r="T90" s="33"/>
      <c r="U90" s="4"/>
    </row>
    <row r="91" spans="1:21" ht="22.5" x14ac:dyDescent="0.55000000000000004">
      <c r="A91" s="4"/>
      <c r="B91" s="98"/>
      <c r="C91" s="103"/>
      <c r="D91" s="104"/>
      <c r="E91" s="105"/>
      <c r="F91" s="103"/>
      <c r="G91" s="104"/>
      <c r="H91" s="104"/>
      <c r="I91" s="104"/>
      <c r="J91" s="105"/>
      <c r="K91" s="98"/>
      <c r="L91" s="98"/>
      <c r="M91" s="49">
        <f t="shared" ref="M91:S91" si="12">ROUND(M87/M23*100,0)</f>
        <v>-1</v>
      </c>
      <c r="N91" s="49">
        <f t="shared" si="12"/>
        <v>1</v>
      </c>
      <c r="O91" s="49">
        <f t="shared" si="12"/>
        <v>2</v>
      </c>
      <c r="P91" s="49">
        <f t="shared" si="12"/>
        <v>3</v>
      </c>
      <c r="Q91" s="49">
        <f t="shared" si="12"/>
        <v>4</v>
      </c>
      <c r="R91" s="49">
        <f t="shared" si="12"/>
        <v>5</v>
      </c>
      <c r="S91" s="49">
        <f t="shared" si="12"/>
        <v>3</v>
      </c>
      <c r="T91" s="33"/>
      <c r="U91" s="4"/>
    </row>
    <row r="92" spans="1:21" ht="22.5" x14ac:dyDescent="0.55000000000000004">
      <c r="B92" s="98"/>
      <c r="C92" s="103"/>
      <c r="D92" s="104"/>
      <c r="E92" s="105"/>
      <c r="F92" s="103"/>
      <c r="G92" s="104"/>
      <c r="H92" s="104"/>
      <c r="I92" s="104"/>
      <c r="J92" s="105"/>
      <c r="K92" s="98"/>
      <c r="L92" s="98"/>
      <c r="M92" s="45" t="s">
        <v>13</v>
      </c>
      <c r="N92" s="45" t="s">
        <v>14</v>
      </c>
      <c r="O92" s="45" t="s">
        <v>15</v>
      </c>
      <c r="P92" s="45" t="s">
        <v>16</v>
      </c>
      <c r="Q92" s="45" t="s">
        <v>17</v>
      </c>
      <c r="R92" s="45" t="s">
        <v>18</v>
      </c>
      <c r="S92" s="45" t="s">
        <v>19</v>
      </c>
      <c r="T92" s="45" t="s">
        <v>20</v>
      </c>
    </row>
    <row r="93" spans="1:21" ht="22.5" x14ac:dyDescent="0.55000000000000004">
      <c r="B93" s="99"/>
      <c r="C93" s="106"/>
      <c r="D93" s="107"/>
      <c r="E93" s="108"/>
      <c r="F93" s="106"/>
      <c r="G93" s="107"/>
      <c r="H93" s="107"/>
      <c r="I93" s="107"/>
      <c r="J93" s="108"/>
      <c r="K93" s="99"/>
      <c r="L93" s="99"/>
      <c r="M93" s="49">
        <f t="shared" ref="M93:T93" si="13">ROUND(M89/M25*100,0)</f>
        <v>6</v>
      </c>
      <c r="N93" s="49">
        <f t="shared" si="13"/>
        <v>6</v>
      </c>
      <c r="O93" s="49">
        <f t="shared" si="13"/>
        <v>7</v>
      </c>
      <c r="P93" s="49">
        <f t="shared" si="13"/>
        <v>8</v>
      </c>
      <c r="Q93" s="49">
        <f t="shared" si="13"/>
        <v>8</v>
      </c>
      <c r="R93" s="49">
        <f t="shared" si="13"/>
        <v>9</v>
      </c>
      <c r="S93" s="49">
        <f t="shared" si="13"/>
        <v>8</v>
      </c>
      <c r="T93" s="49">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23" t="s">
        <v>27</v>
      </c>
      <c r="C2" s="123"/>
      <c r="D2" s="123"/>
      <c r="E2" s="123"/>
      <c r="F2" s="123"/>
      <c r="G2" s="123"/>
      <c r="H2" s="123"/>
      <c r="I2" s="123"/>
      <c r="J2" s="124" t="s">
        <v>109</v>
      </c>
      <c r="K2" s="124"/>
      <c r="L2" s="124"/>
      <c r="M2" s="40" t="s">
        <v>110</v>
      </c>
      <c r="N2" s="40"/>
      <c r="O2" s="40"/>
      <c r="P2" s="40"/>
      <c r="Q2" s="40"/>
      <c r="R2" s="40"/>
      <c r="S2" s="40"/>
      <c r="T2" s="7"/>
    </row>
    <row r="3" spans="2:20" ht="31.5" x14ac:dyDescent="1.05">
      <c r="B3" s="8"/>
      <c r="C3" s="30" t="s">
        <v>34</v>
      </c>
      <c r="D3" s="8"/>
      <c r="E3" s="8"/>
      <c r="F3" s="8"/>
      <c r="G3" s="30" t="s">
        <v>52</v>
      </c>
      <c r="H3" s="8"/>
      <c r="I3" s="8"/>
      <c r="J3" s="41" t="s">
        <v>132</v>
      </c>
      <c r="K3" s="9"/>
      <c r="L3" s="9"/>
      <c r="M3" s="9"/>
      <c r="N3" s="9"/>
      <c r="O3" s="9"/>
      <c r="P3" s="9"/>
      <c r="Q3" s="9"/>
      <c r="R3" s="9"/>
      <c r="S3" s="9"/>
      <c r="T3" s="10"/>
    </row>
    <row r="4" spans="2:20" ht="22.5" x14ac:dyDescent="0.55000000000000004">
      <c r="B4" s="125" t="s">
        <v>0</v>
      </c>
      <c r="C4" s="126"/>
      <c r="D4" s="126"/>
      <c r="E4" s="126"/>
      <c r="F4" s="126"/>
      <c r="G4" s="126"/>
      <c r="H4" s="126"/>
      <c r="I4" s="126"/>
      <c r="J4" s="126"/>
      <c r="K4" s="126"/>
      <c r="L4" s="126"/>
      <c r="M4" s="126"/>
      <c r="N4" s="126"/>
      <c r="O4" s="126"/>
      <c r="P4" s="126"/>
      <c r="Q4" s="126"/>
      <c r="R4" s="126"/>
      <c r="S4" s="126"/>
      <c r="T4" s="127"/>
    </row>
    <row r="5" spans="2:20" ht="67.900000000000006" customHeight="1" x14ac:dyDescent="0.55000000000000004">
      <c r="B5" s="80" t="s">
        <v>117</v>
      </c>
      <c r="C5" s="81"/>
      <c r="D5" s="81"/>
      <c r="E5" s="81"/>
      <c r="F5" s="81"/>
      <c r="G5" s="81"/>
      <c r="H5" s="81"/>
      <c r="I5" s="81"/>
      <c r="J5" s="81"/>
      <c r="K5" s="81"/>
      <c r="L5" s="81"/>
      <c r="M5" s="81"/>
      <c r="N5" s="81"/>
      <c r="O5" s="81"/>
      <c r="P5" s="81"/>
      <c r="Q5" s="81"/>
      <c r="R5" s="81"/>
      <c r="S5" s="81"/>
      <c r="T5" s="82"/>
    </row>
    <row r="6" spans="2:20" ht="6" customHeight="1" x14ac:dyDescent="0.55000000000000004"/>
    <row r="7" spans="2:20" ht="28.5" x14ac:dyDescent="0.95">
      <c r="B7" s="12">
        <v>1</v>
      </c>
      <c r="C7" s="119" t="s">
        <v>51</v>
      </c>
      <c r="D7" s="120"/>
      <c r="E7" s="121"/>
      <c r="F7" s="11">
        <v>1</v>
      </c>
      <c r="G7" s="122" t="s">
        <v>269</v>
      </c>
      <c r="H7" s="122"/>
      <c r="I7" s="122"/>
      <c r="J7" s="31"/>
      <c r="K7" s="31"/>
      <c r="L7" s="31"/>
      <c r="M7" s="31"/>
      <c r="N7" s="31"/>
      <c r="O7" s="31"/>
      <c r="P7" s="31"/>
      <c r="Q7" s="31"/>
      <c r="R7" s="31"/>
      <c r="S7" s="31"/>
      <c r="T7" s="32"/>
    </row>
    <row r="8" spans="2:20" ht="7.15" customHeight="1" x14ac:dyDescent="0.55000000000000004">
      <c r="B8" s="14"/>
      <c r="C8" s="15"/>
      <c r="D8" s="15"/>
      <c r="E8" s="15"/>
      <c r="F8" s="15"/>
      <c r="G8" s="15"/>
      <c r="H8" s="15"/>
      <c r="I8" s="15"/>
      <c r="J8" s="15"/>
      <c r="K8" s="15"/>
      <c r="L8" s="15"/>
      <c r="M8" s="15"/>
      <c r="N8" s="15"/>
      <c r="O8" s="15"/>
      <c r="P8" s="15"/>
      <c r="Q8" s="15"/>
      <c r="R8" s="15"/>
      <c r="S8" s="15"/>
      <c r="T8" s="16"/>
    </row>
    <row r="9" spans="2:20" ht="81.400000000000006" customHeight="1" x14ac:dyDescent="0.55000000000000004">
      <c r="B9" s="77" t="s">
        <v>111</v>
      </c>
      <c r="C9" s="78"/>
      <c r="D9" s="78"/>
      <c r="E9" s="78"/>
      <c r="F9" s="78"/>
      <c r="G9" s="78"/>
      <c r="H9" s="78"/>
      <c r="I9" s="78"/>
      <c r="J9" s="78"/>
      <c r="K9" s="78"/>
      <c r="L9" s="78"/>
      <c r="M9" s="78"/>
      <c r="N9" s="78"/>
      <c r="O9" s="78"/>
      <c r="P9" s="78"/>
      <c r="Q9" s="78"/>
      <c r="R9" s="78"/>
      <c r="S9" s="78"/>
      <c r="T9" s="7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15" customHeight="1" x14ac:dyDescent="0.55000000000000004">
      <c r="B11" s="80" t="s">
        <v>114</v>
      </c>
      <c r="C11" s="81"/>
      <c r="D11" s="81"/>
      <c r="E11" s="81"/>
      <c r="F11" s="81"/>
      <c r="G11" s="81"/>
      <c r="H11" s="81"/>
      <c r="I11" s="81"/>
      <c r="J11" s="81"/>
      <c r="K11" s="81"/>
      <c r="L11" s="81"/>
      <c r="M11" s="81"/>
      <c r="N11" s="81"/>
      <c r="O11" s="81"/>
      <c r="P11" s="81"/>
      <c r="Q11" s="81"/>
      <c r="R11" s="81"/>
      <c r="S11" s="81"/>
      <c r="T11" s="82"/>
    </row>
    <row r="12" spans="2:20" ht="19.899999999999999"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899999999999999"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899999999999999"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899999999999999" customHeight="1" thickBot="1" x14ac:dyDescent="0.6">
      <c r="B15" s="46"/>
      <c r="C15" s="47"/>
      <c r="D15" s="89" t="s">
        <v>55</v>
      </c>
      <c r="E15" s="90"/>
      <c r="F15" s="47"/>
      <c r="G15" s="47" t="s">
        <v>62</v>
      </c>
      <c r="H15" s="47"/>
      <c r="I15" s="47"/>
      <c r="J15" s="47"/>
      <c r="K15" s="47"/>
      <c r="L15" s="47"/>
      <c r="M15" s="47"/>
      <c r="N15" s="47"/>
      <c r="O15" s="47"/>
      <c r="P15" s="47"/>
      <c r="Q15" s="47"/>
      <c r="R15" s="47"/>
      <c r="S15" s="47"/>
      <c r="T15" s="48"/>
    </row>
    <row r="16" spans="2:20" ht="19.899999999999999" customHeight="1" thickBot="1" x14ac:dyDescent="0.6">
      <c r="B16" s="46"/>
      <c r="C16" s="47"/>
      <c r="D16" s="89" t="s">
        <v>57</v>
      </c>
      <c r="E16" s="90"/>
      <c r="F16" s="47"/>
      <c r="G16" s="47" t="s">
        <v>112</v>
      </c>
      <c r="H16" s="47"/>
      <c r="I16" s="47"/>
      <c r="J16" s="47"/>
      <c r="K16" s="47"/>
      <c r="L16" s="47"/>
      <c r="M16" s="47"/>
      <c r="N16" s="47"/>
      <c r="O16" s="47"/>
      <c r="P16" s="47"/>
      <c r="Q16" s="47"/>
      <c r="R16" s="47"/>
      <c r="S16" s="47"/>
      <c r="T16" s="48"/>
    </row>
    <row r="17" spans="2:21" ht="19.899999999999999" customHeight="1" thickBot="1" x14ac:dyDescent="0.6">
      <c r="B17" s="46"/>
      <c r="C17" s="47"/>
      <c r="D17" s="47"/>
      <c r="E17" s="47"/>
      <c r="F17" s="47"/>
      <c r="G17" s="47"/>
      <c r="H17" s="47"/>
      <c r="I17" s="47"/>
      <c r="J17" s="47"/>
      <c r="K17" s="47"/>
      <c r="L17" s="47"/>
      <c r="M17" s="47"/>
      <c r="N17" s="47"/>
      <c r="O17" s="47"/>
      <c r="P17" s="47"/>
      <c r="Q17" s="47"/>
      <c r="R17" s="47"/>
      <c r="S17" s="47"/>
      <c r="T17" s="48"/>
    </row>
    <row r="18" spans="2:21" ht="19.899999999999999" customHeight="1" thickBot="1" x14ac:dyDescent="0.6">
      <c r="B18" s="94" t="s">
        <v>58</v>
      </c>
      <c r="C18" s="96"/>
      <c r="D18" s="47"/>
      <c r="E18" s="47"/>
      <c r="F18" s="47"/>
      <c r="G18" s="47"/>
      <c r="H18" s="47"/>
      <c r="I18" s="47"/>
      <c r="J18" s="47"/>
      <c r="K18" s="47"/>
      <c r="L18" s="47"/>
      <c r="M18" s="47"/>
      <c r="N18" s="47"/>
      <c r="O18" s="47"/>
      <c r="P18" s="47"/>
      <c r="Q18" s="47"/>
      <c r="R18" s="47"/>
      <c r="S18" s="47"/>
      <c r="T18" s="48"/>
    </row>
    <row r="19" spans="2:21" ht="19.899999999999999" customHeight="1" thickBot="1" x14ac:dyDescent="0.6">
      <c r="B19" s="91" t="s">
        <v>59</v>
      </c>
      <c r="C19" s="93"/>
      <c r="D19" s="91" t="s">
        <v>60</v>
      </c>
      <c r="E19" s="92"/>
      <c r="F19" s="92"/>
      <c r="G19" s="93"/>
      <c r="H19" s="89" t="s">
        <v>113</v>
      </c>
      <c r="I19" s="135"/>
      <c r="J19" s="135"/>
      <c r="K19" s="90"/>
      <c r="L19" s="47"/>
      <c r="M19" s="47"/>
      <c r="N19" s="47"/>
      <c r="O19" s="47"/>
      <c r="P19" s="47"/>
      <c r="Q19" s="47"/>
      <c r="R19" s="47"/>
      <c r="S19" s="47"/>
      <c r="T19" s="48"/>
    </row>
    <row r="20" spans="2:21" ht="19.899999999999999"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83" t="s">
        <v>104</v>
      </c>
      <c r="C21" s="84"/>
      <c r="D21" s="84"/>
      <c r="E21" s="84"/>
      <c r="F21" s="84"/>
      <c r="G21" s="84"/>
      <c r="H21" s="84"/>
      <c r="I21" s="84"/>
      <c r="J21" s="84"/>
      <c r="K21" s="84"/>
      <c r="L21" s="84"/>
      <c r="M21" s="84"/>
      <c r="N21" s="84"/>
      <c r="O21" s="84"/>
      <c r="P21" s="84"/>
      <c r="Q21" s="84"/>
      <c r="R21" s="84"/>
      <c r="S21" s="84"/>
      <c r="T21" s="85"/>
    </row>
    <row r="22" spans="2:21" ht="22.5" x14ac:dyDescent="0.55000000000000004">
      <c r="B22" s="38" t="s">
        <v>1</v>
      </c>
      <c r="C22" s="86" t="s">
        <v>2</v>
      </c>
      <c r="D22" s="87"/>
      <c r="E22" s="88"/>
      <c r="F22" s="86" t="s">
        <v>12</v>
      </c>
      <c r="G22" s="87"/>
      <c r="H22" s="87"/>
      <c r="I22" s="87"/>
      <c r="J22" s="88"/>
      <c r="K22" s="44" t="s">
        <v>3</v>
      </c>
      <c r="L22" s="44" t="s">
        <v>4</v>
      </c>
      <c r="M22" s="45" t="s">
        <v>5</v>
      </c>
      <c r="N22" s="45" t="s">
        <v>6</v>
      </c>
      <c r="O22" s="45" t="s">
        <v>7</v>
      </c>
      <c r="P22" s="45" t="s">
        <v>8</v>
      </c>
      <c r="Q22" s="45" t="s">
        <v>9</v>
      </c>
      <c r="R22" s="45" t="s">
        <v>10</v>
      </c>
      <c r="S22" s="45" t="s">
        <v>11</v>
      </c>
      <c r="T22" s="37"/>
    </row>
    <row r="23" spans="2:21" ht="22.5" x14ac:dyDescent="0.55000000000000004">
      <c r="B23" s="97" t="s">
        <v>23</v>
      </c>
      <c r="C23" s="128" t="s">
        <v>24</v>
      </c>
      <c r="D23" s="129"/>
      <c r="E23" s="130"/>
      <c r="F23" s="131" t="s">
        <v>133</v>
      </c>
      <c r="G23" s="101"/>
      <c r="H23" s="101"/>
      <c r="I23" s="101"/>
      <c r="J23" s="102"/>
      <c r="K23" s="97" t="s">
        <v>21</v>
      </c>
      <c r="L23" s="9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98"/>
      <c r="C24" s="115"/>
      <c r="D24" s="116"/>
      <c r="E24" s="117"/>
      <c r="F24" s="103"/>
      <c r="G24" s="104"/>
      <c r="H24" s="104"/>
      <c r="I24" s="104"/>
      <c r="J24" s="105"/>
      <c r="K24" s="98"/>
      <c r="L24" s="98"/>
      <c r="M24" s="45" t="s">
        <v>13</v>
      </c>
      <c r="N24" s="45" t="s">
        <v>14</v>
      </c>
      <c r="O24" s="45" t="s">
        <v>15</v>
      </c>
      <c r="P24" s="45" t="s">
        <v>16</v>
      </c>
      <c r="Q24" s="45" t="s">
        <v>17</v>
      </c>
      <c r="R24" s="45" t="s">
        <v>18</v>
      </c>
      <c r="S24" s="45" t="s">
        <v>19</v>
      </c>
      <c r="T24" s="45" t="s">
        <v>20</v>
      </c>
    </row>
    <row r="25" spans="2:21" ht="23" thickBot="1" x14ac:dyDescent="0.6">
      <c r="B25" s="167"/>
      <c r="C25" s="173"/>
      <c r="D25" s="174"/>
      <c r="E25" s="175"/>
      <c r="F25" s="168"/>
      <c r="G25" s="169"/>
      <c r="H25" s="169"/>
      <c r="I25" s="169"/>
      <c r="J25" s="170"/>
      <c r="K25" s="167"/>
      <c r="L25" s="167"/>
      <c r="M25" s="171">
        <f>A①_営業部_入力!M33</f>
        <v>16720</v>
      </c>
      <c r="N25" s="171">
        <f>A①_営業部_入力!N33</f>
        <v>18335</v>
      </c>
      <c r="O25" s="171">
        <f>A①_営業部_入力!O33</f>
        <v>20140</v>
      </c>
      <c r="P25" s="171">
        <f>A①_営業部_入力!P33</f>
        <v>22135</v>
      </c>
      <c r="Q25" s="171">
        <f>A①_営業部_入力!Q33</f>
        <v>24320</v>
      </c>
      <c r="R25" s="171">
        <f>A①_営業部_入力!R33</f>
        <v>26695</v>
      </c>
      <c r="S25" s="171">
        <f>SUM(M25:R25)</f>
        <v>128345</v>
      </c>
      <c r="T25" s="171">
        <f>S23+S25</f>
        <v>201495</v>
      </c>
    </row>
    <row r="26" spans="2:21" ht="22.5" x14ac:dyDescent="0.55000000000000004">
      <c r="B26" s="98" t="s">
        <v>33</v>
      </c>
      <c r="C26" s="115" t="s">
        <v>42</v>
      </c>
      <c r="D26" s="116"/>
      <c r="E26" s="117"/>
      <c r="F26" s="166" t="s">
        <v>105</v>
      </c>
      <c r="G26" s="116"/>
      <c r="H26" s="116"/>
      <c r="I26" s="116"/>
      <c r="J26" s="117"/>
      <c r="K26" s="98" t="s">
        <v>81</v>
      </c>
      <c r="L26" s="98" t="s">
        <v>43</v>
      </c>
      <c r="M26" s="52" t="s">
        <v>5</v>
      </c>
      <c r="N26" s="52" t="s">
        <v>6</v>
      </c>
      <c r="O26" s="52" t="s">
        <v>7</v>
      </c>
      <c r="P26" s="52" t="s">
        <v>8</v>
      </c>
      <c r="Q26" s="52" t="s">
        <v>9</v>
      </c>
      <c r="R26" s="52" t="s">
        <v>10</v>
      </c>
      <c r="S26" s="52" t="s">
        <v>11</v>
      </c>
      <c r="T26" s="33"/>
    </row>
    <row r="27" spans="2:21" ht="22.5" x14ac:dyDescent="0.55000000000000004">
      <c r="B27" s="98"/>
      <c r="C27" s="115"/>
      <c r="D27" s="116"/>
      <c r="E27" s="117"/>
      <c r="F27" s="115"/>
      <c r="G27" s="116"/>
      <c r="H27" s="116"/>
      <c r="I27" s="116"/>
      <c r="J27" s="117"/>
      <c r="K27" s="98"/>
      <c r="L27" s="98"/>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98"/>
      <c r="C28" s="115"/>
      <c r="D28" s="116"/>
      <c r="E28" s="117"/>
      <c r="F28" s="115"/>
      <c r="G28" s="116"/>
      <c r="H28" s="116"/>
      <c r="I28" s="116"/>
      <c r="J28" s="117"/>
      <c r="K28" s="98"/>
      <c r="L28" s="98"/>
      <c r="M28" s="45" t="s">
        <v>13</v>
      </c>
      <c r="N28" s="45" t="s">
        <v>14</v>
      </c>
      <c r="O28" s="45" t="s">
        <v>15</v>
      </c>
      <c r="P28" s="45" t="s">
        <v>16</v>
      </c>
      <c r="Q28" s="45" t="s">
        <v>17</v>
      </c>
      <c r="R28" s="45" t="s">
        <v>18</v>
      </c>
      <c r="S28" s="45" t="s">
        <v>19</v>
      </c>
      <c r="T28" s="45" t="s">
        <v>20</v>
      </c>
    </row>
    <row r="29" spans="2:21" ht="23" thickBot="1" x14ac:dyDescent="0.6">
      <c r="B29" s="167"/>
      <c r="C29" s="173"/>
      <c r="D29" s="174"/>
      <c r="E29" s="175"/>
      <c r="F29" s="173"/>
      <c r="G29" s="174"/>
      <c r="H29" s="174"/>
      <c r="I29" s="174"/>
      <c r="J29" s="175"/>
      <c r="K29" s="167"/>
      <c r="L29" s="167"/>
      <c r="M29" s="176">
        <f>A①_営業部_入力!M29</f>
        <v>176</v>
      </c>
      <c r="N29" s="176">
        <f>A①_営業部_入力!N29</f>
        <v>193</v>
      </c>
      <c r="O29" s="176">
        <f>A①_営業部_入力!O29</f>
        <v>212</v>
      </c>
      <c r="P29" s="176">
        <f>A①_営業部_入力!P29</f>
        <v>233</v>
      </c>
      <c r="Q29" s="176">
        <f>A①_営業部_入力!Q29</f>
        <v>256</v>
      </c>
      <c r="R29" s="176">
        <f>A①_営業部_入力!R29</f>
        <v>281</v>
      </c>
      <c r="S29" s="176">
        <f>SUM(M29:R29)</f>
        <v>1351</v>
      </c>
      <c r="T29" s="176">
        <f>S27+S29</f>
        <v>2121</v>
      </c>
    </row>
    <row r="30" spans="2:21" ht="22.5" x14ac:dyDescent="0.55000000000000004">
      <c r="B30" s="98" t="s">
        <v>39</v>
      </c>
      <c r="C30" s="132" t="s">
        <v>93</v>
      </c>
      <c r="D30" s="133"/>
      <c r="E30" s="134"/>
      <c r="F30" s="172" t="s">
        <v>134</v>
      </c>
      <c r="G30" s="104"/>
      <c r="H30" s="104"/>
      <c r="I30" s="104"/>
      <c r="J30" s="105"/>
      <c r="K30" s="98" t="s">
        <v>21</v>
      </c>
      <c r="L30" s="98" t="s">
        <v>22</v>
      </c>
      <c r="M30" s="52" t="s">
        <v>5</v>
      </c>
      <c r="N30" s="52" t="s">
        <v>6</v>
      </c>
      <c r="O30" s="52" t="s">
        <v>7</v>
      </c>
      <c r="P30" s="52" t="s">
        <v>8</v>
      </c>
      <c r="Q30" s="52" t="s">
        <v>9</v>
      </c>
      <c r="R30" s="52" t="s">
        <v>10</v>
      </c>
      <c r="S30" s="52" t="s">
        <v>11</v>
      </c>
      <c r="T30" s="33"/>
      <c r="U30" s="4"/>
    </row>
    <row r="31" spans="2:21" ht="22.5" x14ac:dyDescent="0.55000000000000004">
      <c r="B31" s="98"/>
      <c r="C31" s="132"/>
      <c r="D31" s="133"/>
      <c r="E31" s="134"/>
      <c r="F31" s="103"/>
      <c r="G31" s="104"/>
      <c r="H31" s="104"/>
      <c r="I31" s="104"/>
      <c r="J31" s="105"/>
      <c r="K31" s="98"/>
      <c r="L31" s="9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98"/>
      <c r="C32" s="132"/>
      <c r="D32" s="133"/>
      <c r="E32" s="134"/>
      <c r="F32" s="103"/>
      <c r="G32" s="104"/>
      <c r="H32" s="104"/>
      <c r="I32" s="104"/>
      <c r="J32" s="105"/>
      <c r="K32" s="98"/>
      <c r="L32" s="98"/>
      <c r="M32" s="45" t="s">
        <v>13</v>
      </c>
      <c r="N32" s="45" t="s">
        <v>14</v>
      </c>
      <c r="O32" s="45" t="s">
        <v>15</v>
      </c>
      <c r="P32" s="45" t="s">
        <v>16</v>
      </c>
      <c r="Q32" s="45" t="s">
        <v>17</v>
      </c>
      <c r="R32" s="45" t="s">
        <v>18</v>
      </c>
      <c r="S32" s="45" t="s">
        <v>19</v>
      </c>
      <c r="T32" s="45" t="s">
        <v>20</v>
      </c>
      <c r="U32" s="4"/>
    </row>
    <row r="33" spans="2:21" ht="23" thickBot="1" x14ac:dyDescent="0.6">
      <c r="B33" s="167"/>
      <c r="C33" s="182"/>
      <c r="D33" s="183"/>
      <c r="E33" s="184"/>
      <c r="F33" s="168"/>
      <c r="G33" s="169"/>
      <c r="H33" s="169"/>
      <c r="I33" s="169"/>
      <c r="J33" s="170"/>
      <c r="K33" s="167"/>
      <c r="L33" s="167"/>
      <c r="M33" s="171">
        <f>A①_購買部_入力!M57</f>
        <v>17100</v>
      </c>
      <c r="N33" s="171">
        <f>A①_購買部_入力!N57</f>
        <v>17100</v>
      </c>
      <c r="O33" s="171">
        <f>A①_購買部_入力!O57</f>
        <v>17100</v>
      </c>
      <c r="P33" s="171">
        <f>A①_購買部_入力!P57</f>
        <v>17100</v>
      </c>
      <c r="Q33" s="171">
        <f>A①_購買部_入力!Q57</f>
        <v>17100</v>
      </c>
      <c r="R33" s="171">
        <f>A①_購買部_入力!R57</f>
        <v>17100</v>
      </c>
      <c r="S33" s="171">
        <f>SUM(M33:R33)</f>
        <v>102600</v>
      </c>
      <c r="T33" s="171">
        <f>S31+S33</f>
        <v>205200</v>
      </c>
      <c r="U33" s="4"/>
    </row>
    <row r="34" spans="2:21" ht="21.65" customHeight="1" x14ac:dyDescent="0.55000000000000004">
      <c r="B34" s="98" t="s">
        <v>44</v>
      </c>
      <c r="C34" s="132" t="s">
        <v>94</v>
      </c>
      <c r="D34" s="133"/>
      <c r="E34" s="134"/>
      <c r="F34" s="172" t="s">
        <v>135</v>
      </c>
      <c r="G34" s="104"/>
      <c r="H34" s="104"/>
      <c r="I34" s="104"/>
      <c r="J34" s="105"/>
      <c r="K34" s="98"/>
      <c r="L34" s="98" t="s">
        <v>65</v>
      </c>
      <c r="M34" s="52" t="s">
        <v>5</v>
      </c>
      <c r="N34" s="52" t="s">
        <v>6</v>
      </c>
      <c r="O34" s="52" t="s">
        <v>7</v>
      </c>
      <c r="P34" s="52" t="s">
        <v>8</v>
      </c>
      <c r="Q34" s="52" t="s">
        <v>9</v>
      </c>
      <c r="R34" s="52" t="s">
        <v>10</v>
      </c>
      <c r="S34" s="52" t="s">
        <v>11</v>
      </c>
      <c r="T34" s="33"/>
      <c r="U34" s="4"/>
    </row>
    <row r="35" spans="2:21" ht="22.5" x14ac:dyDescent="0.55000000000000004">
      <c r="B35" s="98"/>
      <c r="C35" s="132"/>
      <c r="D35" s="133"/>
      <c r="E35" s="134"/>
      <c r="F35" s="103"/>
      <c r="G35" s="104"/>
      <c r="H35" s="104"/>
      <c r="I35" s="104"/>
      <c r="J35" s="105"/>
      <c r="K35" s="98"/>
      <c r="L35" s="9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98"/>
      <c r="C36" s="132"/>
      <c r="D36" s="133"/>
      <c r="E36" s="134"/>
      <c r="F36" s="103"/>
      <c r="G36" s="104"/>
      <c r="H36" s="104"/>
      <c r="I36" s="104"/>
      <c r="J36" s="105"/>
      <c r="K36" s="98"/>
      <c r="L36" s="98"/>
      <c r="M36" s="45" t="s">
        <v>13</v>
      </c>
      <c r="N36" s="45" t="s">
        <v>14</v>
      </c>
      <c r="O36" s="45" t="s">
        <v>15</v>
      </c>
      <c r="P36" s="45" t="s">
        <v>16</v>
      </c>
      <c r="Q36" s="45" t="s">
        <v>17</v>
      </c>
      <c r="R36" s="45" t="s">
        <v>18</v>
      </c>
      <c r="S36" s="45" t="s">
        <v>19</v>
      </c>
      <c r="T36" s="45" t="s">
        <v>20</v>
      </c>
      <c r="U36" s="4"/>
    </row>
    <row r="37" spans="2:21" ht="23" thickBot="1" x14ac:dyDescent="0.6">
      <c r="B37" s="167"/>
      <c r="C37" s="182"/>
      <c r="D37" s="183"/>
      <c r="E37" s="184"/>
      <c r="F37" s="168"/>
      <c r="G37" s="169"/>
      <c r="H37" s="169"/>
      <c r="I37" s="169"/>
      <c r="J37" s="170"/>
      <c r="K37" s="167"/>
      <c r="L37" s="167"/>
      <c r="M37" s="171">
        <f>A①_購買部_入力!M61</f>
        <v>7068</v>
      </c>
      <c r="N37" s="171">
        <f>A①_購買部_入力!N61</f>
        <v>6099</v>
      </c>
      <c r="O37" s="171">
        <f>A①_購買部_入力!O61</f>
        <v>5016</v>
      </c>
      <c r="P37" s="171">
        <f>A①_購買部_入力!P61</f>
        <v>3819</v>
      </c>
      <c r="Q37" s="171">
        <f>A①_購買部_入力!Q61</f>
        <v>2508</v>
      </c>
      <c r="R37" s="171">
        <f>A①_購買部_入力!R61</f>
        <v>1083</v>
      </c>
      <c r="S37" s="171">
        <f>SUM(M37:R37)</f>
        <v>25593</v>
      </c>
      <c r="T37" s="171">
        <f>S35+S37</f>
        <v>84303</v>
      </c>
      <c r="U37" s="4"/>
    </row>
    <row r="38" spans="2:21" ht="21.65" customHeight="1" x14ac:dyDescent="0.55000000000000004">
      <c r="B38" s="98" t="s">
        <v>45</v>
      </c>
      <c r="C38" s="132" t="s">
        <v>95</v>
      </c>
      <c r="D38" s="133"/>
      <c r="E38" s="134"/>
      <c r="F38" s="172" t="s">
        <v>136</v>
      </c>
      <c r="G38" s="104"/>
      <c r="H38" s="104"/>
      <c r="I38" s="104"/>
      <c r="J38" s="105"/>
      <c r="K38" s="98" t="s">
        <v>21</v>
      </c>
      <c r="L38" s="98" t="s">
        <v>22</v>
      </c>
      <c r="M38" s="52" t="s">
        <v>5</v>
      </c>
      <c r="N38" s="52" t="s">
        <v>6</v>
      </c>
      <c r="O38" s="52" t="s">
        <v>7</v>
      </c>
      <c r="P38" s="52" t="s">
        <v>8</v>
      </c>
      <c r="Q38" s="52" t="s">
        <v>9</v>
      </c>
      <c r="R38" s="52" t="s">
        <v>10</v>
      </c>
      <c r="S38" s="52" t="s">
        <v>11</v>
      </c>
      <c r="T38" s="33"/>
      <c r="U38" s="4"/>
    </row>
    <row r="39" spans="2:21" ht="22.5" x14ac:dyDescent="0.55000000000000004">
      <c r="B39" s="98"/>
      <c r="C39" s="132"/>
      <c r="D39" s="133"/>
      <c r="E39" s="134"/>
      <c r="F39" s="103"/>
      <c r="G39" s="104"/>
      <c r="H39" s="104"/>
      <c r="I39" s="104"/>
      <c r="J39" s="105"/>
      <c r="K39" s="98"/>
      <c r="L39" s="98"/>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98"/>
      <c r="C40" s="132"/>
      <c r="D40" s="133"/>
      <c r="E40" s="134"/>
      <c r="F40" s="103"/>
      <c r="G40" s="104"/>
      <c r="H40" s="104"/>
      <c r="I40" s="104"/>
      <c r="J40" s="105"/>
      <c r="K40" s="98"/>
      <c r="L40" s="98"/>
      <c r="M40" s="45" t="s">
        <v>13</v>
      </c>
      <c r="N40" s="45" t="s">
        <v>14</v>
      </c>
      <c r="O40" s="45" t="s">
        <v>15</v>
      </c>
      <c r="P40" s="45" t="s">
        <v>16</v>
      </c>
      <c r="Q40" s="45" t="s">
        <v>17</v>
      </c>
      <c r="R40" s="45" t="s">
        <v>18</v>
      </c>
      <c r="S40" s="45" t="s">
        <v>19</v>
      </c>
      <c r="T40" s="45" t="s">
        <v>20</v>
      </c>
      <c r="U40" s="4"/>
    </row>
    <row r="41" spans="2:21" ht="23" thickBot="1" x14ac:dyDescent="0.6">
      <c r="B41" s="167"/>
      <c r="C41" s="182"/>
      <c r="D41" s="183"/>
      <c r="E41" s="184"/>
      <c r="F41" s="168"/>
      <c r="G41" s="169"/>
      <c r="H41" s="169"/>
      <c r="I41" s="169"/>
      <c r="J41" s="170"/>
      <c r="K41" s="167"/>
      <c r="L41" s="167"/>
      <c r="M41" s="171">
        <f>M33-M37</f>
        <v>10032</v>
      </c>
      <c r="N41" s="171">
        <f t="shared" si="0"/>
        <v>11001</v>
      </c>
      <c r="O41" s="171">
        <f t="shared" si="0"/>
        <v>12084</v>
      </c>
      <c r="P41" s="171">
        <f t="shared" si="0"/>
        <v>13281</v>
      </c>
      <c r="Q41" s="171">
        <f t="shared" si="0"/>
        <v>14592</v>
      </c>
      <c r="R41" s="171">
        <f t="shared" si="0"/>
        <v>16017</v>
      </c>
      <c r="S41" s="171">
        <f>SUM(M41:R41)</f>
        <v>77007</v>
      </c>
      <c r="T41" s="171">
        <f>S39+S41</f>
        <v>120897</v>
      </c>
      <c r="U41" s="4"/>
    </row>
    <row r="42" spans="2:21" ht="22.5" x14ac:dyDescent="0.55000000000000004">
      <c r="B42" s="98" t="s">
        <v>46</v>
      </c>
      <c r="C42" s="103" t="s">
        <v>138</v>
      </c>
      <c r="D42" s="104"/>
      <c r="E42" s="105"/>
      <c r="F42" s="172" t="s">
        <v>151</v>
      </c>
      <c r="G42" s="104"/>
      <c r="H42" s="104"/>
      <c r="I42" s="104"/>
      <c r="J42" s="105"/>
      <c r="K42" s="98" t="s">
        <v>21</v>
      </c>
      <c r="L42" s="98" t="s">
        <v>22</v>
      </c>
      <c r="M42" s="52" t="s">
        <v>5</v>
      </c>
      <c r="N42" s="52" t="s">
        <v>6</v>
      </c>
      <c r="O42" s="52" t="s">
        <v>7</v>
      </c>
      <c r="P42" s="52" t="s">
        <v>8</v>
      </c>
      <c r="Q42" s="52" t="s">
        <v>9</v>
      </c>
      <c r="R42" s="52" t="s">
        <v>10</v>
      </c>
      <c r="S42" s="52" t="s">
        <v>11</v>
      </c>
      <c r="T42" s="33"/>
      <c r="U42" s="4"/>
    </row>
    <row r="43" spans="2:21" ht="22.5" x14ac:dyDescent="0.55000000000000004">
      <c r="B43" s="98"/>
      <c r="C43" s="103"/>
      <c r="D43" s="104"/>
      <c r="E43" s="105"/>
      <c r="F43" s="103"/>
      <c r="G43" s="104"/>
      <c r="H43" s="104"/>
      <c r="I43" s="104"/>
      <c r="J43" s="105"/>
      <c r="K43" s="98"/>
      <c r="L43" s="9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98"/>
      <c r="C44" s="103"/>
      <c r="D44" s="104"/>
      <c r="E44" s="105"/>
      <c r="F44" s="103"/>
      <c r="G44" s="104"/>
      <c r="H44" s="104"/>
      <c r="I44" s="104"/>
      <c r="J44" s="105"/>
      <c r="K44" s="98"/>
      <c r="L44" s="98"/>
      <c r="M44" s="45" t="s">
        <v>13</v>
      </c>
      <c r="N44" s="45" t="s">
        <v>14</v>
      </c>
      <c r="O44" s="45" t="s">
        <v>15</v>
      </c>
      <c r="P44" s="45" t="s">
        <v>16</v>
      </c>
      <c r="Q44" s="45" t="s">
        <v>17</v>
      </c>
      <c r="R44" s="45" t="s">
        <v>18</v>
      </c>
      <c r="S44" s="45" t="s">
        <v>19</v>
      </c>
      <c r="T44" s="45" t="s">
        <v>20</v>
      </c>
      <c r="U44" s="4"/>
    </row>
    <row r="45" spans="2:21" ht="23" thickBot="1" x14ac:dyDescent="0.6">
      <c r="B45" s="167"/>
      <c r="C45" s="168"/>
      <c r="D45" s="169"/>
      <c r="E45" s="170"/>
      <c r="F45" s="168"/>
      <c r="G45" s="169"/>
      <c r="H45" s="169"/>
      <c r="I45" s="169"/>
      <c r="J45" s="170"/>
      <c r="K45" s="167"/>
      <c r="L45" s="167"/>
      <c r="M45" s="171">
        <f>A①_営業部_入力!M49</f>
        <v>1672</v>
      </c>
      <c r="N45" s="171">
        <f>A①_営業部_入力!N49</f>
        <v>1834</v>
      </c>
      <c r="O45" s="171">
        <f>A①_営業部_入力!O49</f>
        <v>2014</v>
      </c>
      <c r="P45" s="171">
        <f>A①_営業部_入力!P49</f>
        <v>2214</v>
      </c>
      <c r="Q45" s="171">
        <f>A①_営業部_入力!Q49</f>
        <v>2432</v>
      </c>
      <c r="R45" s="171">
        <f>A①_営業部_入力!R49</f>
        <v>2670</v>
      </c>
      <c r="S45" s="171">
        <f>SUM(M45:R45)</f>
        <v>12836</v>
      </c>
      <c r="T45" s="171">
        <f>S43+S45</f>
        <v>20152</v>
      </c>
      <c r="U45" s="4"/>
    </row>
    <row r="46" spans="2:21" ht="21.65" customHeight="1" x14ac:dyDescent="0.55000000000000004">
      <c r="B46" s="98" t="s">
        <v>68</v>
      </c>
      <c r="C46" s="103" t="s">
        <v>139</v>
      </c>
      <c r="D46" s="104"/>
      <c r="E46" s="105"/>
      <c r="F46" s="172" t="s">
        <v>140</v>
      </c>
      <c r="G46" s="104"/>
      <c r="H46" s="104"/>
      <c r="I46" s="104"/>
      <c r="J46" s="105"/>
      <c r="K46" s="98" t="s">
        <v>21</v>
      </c>
      <c r="L46" s="98" t="s">
        <v>22</v>
      </c>
      <c r="M46" s="52" t="s">
        <v>5</v>
      </c>
      <c r="N46" s="52" t="s">
        <v>6</v>
      </c>
      <c r="O46" s="52" t="s">
        <v>7</v>
      </c>
      <c r="P46" s="52" t="s">
        <v>8</v>
      </c>
      <c r="Q46" s="52" t="s">
        <v>9</v>
      </c>
      <c r="R46" s="52" t="s">
        <v>10</v>
      </c>
      <c r="S46" s="52" t="s">
        <v>11</v>
      </c>
      <c r="T46" s="33"/>
      <c r="U46" s="4"/>
    </row>
    <row r="47" spans="2:21" ht="22.5" x14ac:dyDescent="0.55000000000000004">
      <c r="B47" s="98"/>
      <c r="C47" s="103"/>
      <c r="D47" s="104"/>
      <c r="E47" s="105"/>
      <c r="F47" s="103"/>
      <c r="G47" s="104"/>
      <c r="H47" s="104"/>
      <c r="I47" s="104"/>
      <c r="J47" s="105"/>
      <c r="K47" s="98"/>
      <c r="L47" s="98"/>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98"/>
      <c r="C48" s="103"/>
      <c r="D48" s="104"/>
      <c r="E48" s="105"/>
      <c r="F48" s="103"/>
      <c r="G48" s="104"/>
      <c r="H48" s="104"/>
      <c r="I48" s="104"/>
      <c r="J48" s="105"/>
      <c r="K48" s="98"/>
      <c r="L48" s="98"/>
      <c r="M48" s="45" t="s">
        <v>13</v>
      </c>
      <c r="N48" s="45" t="s">
        <v>14</v>
      </c>
      <c r="O48" s="45" t="s">
        <v>15</v>
      </c>
      <c r="P48" s="45" t="s">
        <v>16</v>
      </c>
      <c r="Q48" s="45" t="s">
        <v>17</v>
      </c>
      <c r="R48" s="45" t="s">
        <v>18</v>
      </c>
      <c r="S48" s="45" t="s">
        <v>19</v>
      </c>
      <c r="T48" s="45" t="s">
        <v>20</v>
      </c>
      <c r="U48" s="4"/>
    </row>
    <row r="49" spans="2:21" ht="23" thickBot="1" x14ac:dyDescent="0.6">
      <c r="B49" s="167"/>
      <c r="C49" s="168"/>
      <c r="D49" s="169"/>
      <c r="E49" s="170"/>
      <c r="F49" s="168"/>
      <c r="G49" s="169"/>
      <c r="H49" s="169"/>
      <c r="I49" s="169"/>
      <c r="J49" s="170"/>
      <c r="K49" s="167"/>
      <c r="L49" s="167"/>
      <c r="M49" s="171">
        <f>M41+M45</f>
        <v>11704</v>
      </c>
      <c r="N49" s="171">
        <f t="shared" ref="N49:R49" si="2">N41+N45</f>
        <v>12835</v>
      </c>
      <c r="O49" s="171">
        <f t="shared" si="2"/>
        <v>14098</v>
      </c>
      <c r="P49" s="171">
        <f t="shared" si="2"/>
        <v>15495</v>
      </c>
      <c r="Q49" s="171">
        <f t="shared" si="2"/>
        <v>17024</v>
      </c>
      <c r="R49" s="171">
        <f t="shared" si="2"/>
        <v>18687</v>
      </c>
      <c r="S49" s="171">
        <f>SUM(M49:R49)</f>
        <v>89843</v>
      </c>
      <c r="T49" s="171">
        <f>S47+S49</f>
        <v>141049</v>
      </c>
      <c r="U49" s="4"/>
    </row>
    <row r="50" spans="2:21" ht="22.5" x14ac:dyDescent="0.55000000000000004">
      <c r="B50" s="98" t="s">
        <v>142</v>
      </c>
      <c r="C50" s="115" t="s">
        <v>71</v>
      </c>
      <c r="D50" s="116"/>
      <c r="E50" s="117"/>
      <c r="F50" s="172" t="s">
        <v>141</v>
      </c>
      <c r="G50" s="104"/>
      <c r="H50" s="104"/>
      <c r="I50" s="104"/>
      <c r="J50" s="105"/>
      <c r="K50" s="98" t="s">
        <v>21</v>
      </c>
      <c r="L50" s="98" t="s">
        <v>22</v>
      </c>
      <c r="M50" s="52" t="s">
        <v>5</v>
      </c>
      <c r="N50" s="52" t="s">
        <v>6</v>
      </c>
      <c r="O50" s="52" t="s">
        <v>7</v>
      </c>
      <c r="P50" s="52" t="s">
        <v>8</v>
      </c>
      <c r="Q50" s="52" t="s">
        <v>9</v>
      </c>
      <c r="R50" s="52" t="s">
        <v>10</v>
      </c>
      <c r="S50" s="52" t="s">
        <v>11</v>
      </c>
      <c r="T50" s="33"/>
      <c r="U50" s="4"/>
    </row>
    <row r="51" spans="2:21" ht="22.5" x14ac:dyDescent="0.55000000000000004">
      <c r="B51" s="98"/>
      <c r="C51" s="115"/>
      <c r="D51" s="116"/>
      <c r="E51" s="117"/>
      <c r="F51" s="103"/>
      <c r="G51" s="104"/>
      <c r="H51" s="104"/>
      <c r="I51" s="104"/>
      <c r="J51" s="105"/>
      <c r="K51" s="98"/>
      <c r="L51" s="98"/>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98"/>
      <c r="C52" s="115"/>
      <c r="D52" s="116"/>
      <c r="E52" s="117"/>
      <c r="F52" s="103"/>
      <c r="G52" s="104"/>
      <c r="H52" s="104"/>
      <c r="I52" s="104"/>
      <c r="J52" s="105"/>
      <c r="K52" s="98"/>
      <c r="L52" s="98"/>
      <c r="M52" s="45" t="s">
        <v>13</v>
      </c>
      <c r="N52" s="45" t="s">
        <v>14</v>
      </c>
      <c r="O52" s="45" t="s">
        <v>15</v>
      </c>
      <c r="P52" s="45" t="s">
        <v>16</v>
      </c>
      <c r="Q52" s="45" t="s">
        <v>17</v>
      </c>
      <c r="R52" s="45" t="s">
        <v>18</v>
      </c>
      <c r="S52" s="45" t="s">
        <v>19</v>
      </c>
      <c r="T52" s="45" t="s">
        <v>20</v>
      </c>
      <c r="U52" s="4"/>
    </row>
    <row r="53" spans="2:21" ht="23" thickBot="1" x14ac:dyDescent="0.6">
      <c r="B53" s="167"/>
      <c r="C53" s="173"/>
      <c r="D53" s="174"/>
      <c r="E53" s="175"/>
      <c r="F53" s="168"/>
      <c r="G53" s="169"/>
      <c r="H53" s="169"/>
      <c r="I53" s="169"/>
      <c r="J53" s="170"/>
      <c r="K53" s="167"/>
      <c r="L53" s="167"/>
      <c r="M53" s="171">
        <f>M25-M49</f>
        <v>5016</v>
      </c>
      <c r="N53" s="171">
        <f t="shared" si="3"/>
        <v>5500</v>
      </c>
      <c r="O53" s="171">
        <f t="shared" si="3"/>
        <v>6042</v>
      </c>
      <c r="P53" s="171">
        <f t="shared" si="3"/>
        <v>6640</v>
      </c>
      <c r="Q53" s="171">
        <f t="shared" si="3"/>
        <v>7296</v>
      </c>
      <c r="R53" s="171">
        <f t="shared" si="3"/>
        <v>8008</v>
      </c>
      <c r="S53" s="171">
        <f>SUM(M53:R53)</f>
        <v>38502</v>
      </c>
      <c r="T53" s="171">
        <f>S51+S53</f>
        <v>60446</v>
      </c>
      <c r="U53" s="4"/>
    </row>
    <row r="54" spans="2:21" ht="22.5" x14ac:dyDescent="0.55000000000000004">
      <c r="B54" s="178" t="s">
        <v>143</v>
      </c>
      <c r="C54" s="112" t="s">
        <v>73</v>
      </c>
      <c r="D54" s="113"/>
      <c r="E54" s="114"/>
      <c r="F54" s="118" t="s">
        <v>144</v>
      </c>
      <c r="G54" s="110"/>
      <c r="H54" s="110"/>
      <c r="I54" s="110"/>
      <c r="J54" s="111"/>
      <c r="K54" s="178"/>
      <c r="L54" s="178" t="s">
        <v>65</v>
      </c>
      <c r="M54" s="179" t="s">
        <v>5</v>
      </c>
      <c r="N54" s="179" t="s">
        <v>6</v>
      </c>
      <c r="O54" s="179" t="s">
        <v>7</v>
      </c>
      <c r="P54" s="179" t="s">
        <v>8</v>
      </c>
      <c r="Q54" s="179" t="s">
        <v>9</v>
      </c>
      <c r="R54" s="179" t="s">
        <v>10</v>
      </c>
      <c r="S54" s="179" t="s">
        <v>11</v>
      </c>
      <c r="T54" s="180"/>
      <c r="U54" s="4"/>
    </row>
    <row r="55" spans="2:21" ht="22.5" x14ac:dyDescent="0.55000000000000004">
      <c r="B55" s="98"/>
      <c r="C55" s="115"/>
      <c r="D55" s="116"/>
      <c r="E55" s="117"/>
      <c r="F55" s="103"/>
      <c r="G55" s="104"/>
      <c r="H55" s="104"/>
      <c r="I55" s="104"/>
      <c r="J55" s="105"/>
      <c r="K55" s="98"/>
      <c r="L55" s="98"/>
      <c r="M55" s="49">
        <f t="shared" ref="M55:S55" si="4">ROUND(M51/M23*100,0)</f>
        <v>30</v>
      </c>
      <c r="N55" s="49">
        <f t="shared" si="4"/>
        <v>30</v>
      </c>
      <c r="O55" s="49">
        <f t="shared" si="4"/>
        <v>30</v>
      </c>
      <c r="P55" s="49">
        <f t="shared" si="4"/>
        <v>30</v>
      </c>
      <c r="Q55" s="49">
        <f t="shared" si="4"/>
        <v>30</v>
      </c>
      <c r="R55" s="49">
        <f t="shared" si="4"/>
        <v>30</v>
      </c>
      <c r="S55" s="49">
        <f t="shared" si="4"/>
        <v>30</v>
      </c>
      <c r="T55" s="33"/>
      <c r="U55" s="4"/>
    </row>
    <row r="56" spans="2:21" ht="22.5" x14ac:dyDescent="0.55000000000000004">
      <c r="B56" s="98"/>
      <c r="C56" s="115"/>
      <c r="D56" s="116"/>
      <c r="E56" s="117"/>
      <c r="F56" s="103"/>
      <c r="G56" s="104"/>
      <c r="H56" s="104"/>
      <c r="I56" s="104"/>
      <c r="J56" s="105"/>
      <c r="K56" s="98"/>
      <c r="L56" s="98"/>
      <c r="M56" s="45" t="s">
        <v>13</v>
      </c>
      <c r="N56" s="45" t="s">
        <v>14</v>
      </c>
      <c r="O56" s="45" t="s">
        <v>15</v>
      </c>
      <c r="P56" s="45" t="s">
        <v>16</v>
      </c>
      <c r="Q56" s="45" t="s">
        <v>17</v>
      </c>
      <c r="R56" s="45" t="s">
        <v>18</v>
      </c>
      <c r="S56" s="45" t="s">
        <v>19</v>
      </c>
      <c r="T56" s="45" t="s">
        <v>20</v>
      </c>
      <c r="U56" s="4"/>
    </row>
    <row r="57" spans="2:21" ht="23" thickBot="1" x14ac:dyDescent="0.6">
      <c r="B57" s="167"/>
      <c r="C57" s="173"/>
      <c r="D57" s="174"/>
      <c r="E57" s="175"/>
      <c r="F57" s="168"/>
      <c r="G57" s="169"/>
      <c r="H57" s="169"/>
      <c r="I57" s="169"/>
      <c r="J57" s="170"/>
      <c r="K57" s="167"/>
      <c r="L57" s="167"/>
      <c r="M57" s="177">
        <f t="shared" ref="M57:T57" si="5">ROUND(M53/M25*100,0)</f>
        <v>30</v>
      </c>
      <c r="N57" s="177">
        <f t="shared" si="5"/>
        <v>30</v>
      </c>
      <c r="O57" s="177">
        <f t="shared" si="5"/>
        <v>30</v>
      </c>
      <c r="P57" s="177">
        <f t="shared" si="5"/>
        <v>30</v>
      </c>
      <c r="Q57" s="177">
        <f t="shared" si="5"/>
        <v>30</v>
      </c>
      <c r="R57" s="177">
        <f t="shared" si="5"/>
        <v>30</v>
      </c>
      <c r="S57" s="177">
        <f t="shared" si="5"/>
        <v>30</v>
      </c>
      <c r="T57" s="177">
        <f t="shared" si="5"/>
        <v>30</v>
      </c>
      <c r="U57" s="4"/>
    </row>
    <row r="58" spans="2:21" ht="22.5" x14ac:dyDescent="0.55000000000000004">
      <c r="B58" s="98" t="s">
        <v>75</v>
      </c>
      <c r="C58" s="103" t="s">
        <v>96</v>
      </c>
      <c r="D58" s="104"/>
      <c r="E58" s="105"/>
      <c r="F58" s="172" t="s">
        <v>137</v>
      </c>
      <c r="G58" s="104"/>
      <c r="H58" s="104"/>
      <c r="I58" s="104"/>
      <c r="J58" s="105"/>
      <c r="K58" s="98" t="s">
        <v>21</v>
      </c>
      <c r="L58" s="98" t="s">
        <v>22</v>
      </c>
      <c r="M58" s="52" t="s">
        <v>5</v>
      </c>
      <c r="N58" s="52" t="s">
        <v>6</v>
      </c>
      <c r="O58" s="52" t="s">
        <v>7</v>
      </c>
      <c r="P58" s="52" t="s">
        <v>8</v>
      </c>
      <c r="Q58" s="52" t="s">
        <v>9</v>
      </c>
      <c r="R58" s="52" t="s">
        <v>10</v>
      </c>
      <c r="S58" s="52" t="s">
        <v>11</v>
      </c>
      <c r="T58" s="33"/>
      <c r="U58" s="4"/>
    </row>
    <row r="59" spans="2:21" ht="22.5" x14ac:dyDescent="0.55000000000000004">
      <c r="B59" s="98"/>
      <c r="C59" s="103"/>
      <c r="D59" s="104"/>
      <c r="E59" s="105"/>
      <c r="F59" s="103"/>
      <c r="G59" s="104"/>
      <c r="H59" s="104"/>
      <c r="I59" s="104"/>
      <c r="J59" s="105"/>
      <c r="K59" s="98"/>
      <c r="L59" s="9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98"/>
      <c r="C60" s="103"/>
      <c r="D60" s="104"/>
      <c r="E60" s="105"/>
      <c r="F60" s="103"/>
      <c r="G60" s="104"/>
      <c r="H60" s="104"/>
      <c r="I60" s="104"/>
      <c r="J60" s="105"/>
      <c r="K60" s="98"/>
      <c r="L60" s="98"/>
      <c r="M60" s="45" t="s">
        <v>13</v>
      </c>
      <c r="N60" s="45" t="s">
        <v>14</v>
      </c>
      <c r="O60" s="45" t="s">
        <v>15</v>
      </c>
      <c r="P60" s="45" t="s">
        <v>16</v>
      </c>
      <c r="Q60" s="45" t="s">
        <v>17</v>
      </c>
      <c r="R60" s="45" t="s">
        <v>18</v>
      </c>
      <c r="S60" s="45" t="s">
        <v>19</v>
      </c>
      <c r="T60" s="45" t="s">
        <v>20</v>
      </c>
      <c r="U60" s="4"/>
    </row>
    <row r="61" spans="2:21" ht="23" thickBot="1" x14ac:dyDescent="0.6">
      <c r="B61" s="167"/>
      <c r="C61" s="168"/>
      <c r="D61" s="169"/>
      <c r="E61" s="170"/>
      <c r="F61" s="168"/>
      <c r="G61" s="169"/>
      <c r="H61" s="169"/>
      <c r="I61" s="169"/>
      <c r="J61" s="170"/>
      <c r="K61" s="167"/>
      <c r="L61" s="167"/>
      <c r="M61" s="171">
        <f>A①_営業部_入力!M65+A①_購買部_入力!M77</f>
        <v>2400</v>
      </c>
      <c r="N61" s="171">
        <f>A①_営業部_入力!N65+A①_購買部_入力!N77</f>
        <v>2400</v>
      </c>
      <c r="O61" s="171">
        <f>A①_営業部_入力!O65+A①_購買部_入力!O77</f>
        <v>2400</v>
      </c>
      <c r="P61" s="171">
        <f>A①_営業部_入力!P65+A①_購買部_入力!P77</f>
        <v>2400</v>
      </c>
      <c r="Q61" s="171">
        <f>A①_営業部_入力!Q65+A①_購買部_入力!Q77</f>
        <v>2400</v>
      </c>
      <c r="R61" s="171">
        <f>A①_営業部_入力!R65+A①_購買部_入力!R77</f>
        <v>2400</v>
      </c>
      <c r="S61" s="171">
        <f>SUM(M61:R61)</f>
        <v>14400</v>
      </c>
      <c r="T61" s="171">
        <f>S59+S61</f>
        <v>28800</v>
      </c>
      <c r="U61" s="4"/>
    </row>
    <row r="62" spans="2:21" ht="21.65" customHeight="1" x14ac:dyDescent="0.55000000000000004">
      <c r="B62" s="98" t="s">
        <v>145</v>
      </c>
      <c r="C62" s="103" t="s">
        <v>97</v>
      </c>
      <c r="D62" s="104"/>
      <c r="E62" s="105"/>
      <c r="F62" s="172" t="s">
        <v>137</v>
      </c>
      <c r="G62" s="104"/>
      <c r="H62" s="104"/>
      <c r="I62" s="104"/>
      <c r="J62" s="105"/>
      <c r="K62" s="98" t="s">
        <v>21</v>
      </c>
      <c r="L62" s="98" t="s">
        <v>22</v>
      </c>
      <c r="M62" s="52" t="s">
        <v>5</v>
      </c>
      <c r="N62" s="52" t="s">
        <v>6</v>
      </c>
      <c r="O62" s="52" t="s">
        <v>7</v>
      </c>
      <c r="P62" s="52" t="s">
        <v>8</v>
      </c>
      <c r="Q62" s="52" t="s">
        <v>9</v>
      </c>
      <c r="R62" s="52" t="s">
        <v>10</v>
      </c>
      <c r="S62" s="52" t="s">
        <v>11</v>
      </c>
      <c r="T62" s="33"/>
      <c r="U62" s="4"/>
    </row>
    <row r="63" spans="2:21" ht="22.5" x14ac:dyDescent="0.55000000000000004">
      <c r="B63" s="98"/>
      <c r="C63" s="103"/>
      <c r="D63" s="104"/>
      <c r="E63" s="105"/>
      <c r="F63" s="103"/>
      <c r="G63" s="104"/>
      <c r="H63" s="104"/>
      <c r="I63" s="104"/>
      <c r="J63" s="105"/>
      <c r="K63" s="98"/>
      <c r="L63" s="9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98"/>
      <c r="C64" s="103"/>
      <c r="D64" s="104"/>
      <c r="E64" s="105"/>
      <c r="F64" s="103"/>
      <c r="G64" s="104"/>
      <c r="H64" s="104"/>
      <c r="I64" s="104"/>
      <c r="J64" s="105"/>
      <c r="K64" s="98"/>
      <c r="L64" s="98"/>
      <c r="M64" s="45" t="s">
        <v>13</v>
      </c>
      <c r="N64" s="45" t="s">
        <v>14</v>
      </c>
      <c r="O64" s="45" t="s">
        <v>15</v>
      </c>
      <c r="P64" s="45" t="s">
        <v>16</v>
      </c>
      <c r="Q64" s="45" t="s">
        <v>17</v>
      </c>
      <c r="R64" s="45" t="s">
        <v>18</v>
      </c>
      <c r="S64" s="45" t="s">
        <v>19</v>
      </c>
      <c r="T64" s="45" t="s">
        <v>20</v>
      </c>
      <c r="U64" s="4"/>
    </row>
    <row r="65" spans="1:21" ht="23" thickBot="1" x14ac:dyDescent="0.6">
      <c r="B65" s="167"/>
      <c r="C65" s="168"/>
      <c r="D65" s="169"/>
      <c r="E65" s="170"/>
      <c r="F65" s="168"/>
      <c r="G65" s="169"/>
      <c r="H65" s="169"/>
      <c r="I65" s="169"/>
      <c r="J65" s="170"/>
      <c r="K65" s="167"/>
      <c r="L65" s="167"/>
      <c r="M65" s="171">
        <f>A①_営業部_入力!M69+A①_購買部_入力!M81</f>
        <v>400</v>
      </c>
      <c r="N65" s="171">
        <f>A①_営業部_入力!N69+A①_購買部_入力!N81</f>
        <v>400</v>
      </c>
      <c r="O65" s="171">
        <f>A①_営業部_入力!O69+A①_購買部_入力!O81</f>
        <v>400</v>
      </c>
      <c r="P65" s="171">
        <f>A①_営業部_入力!P69+A①_購買部_入力!P81</f>
        <v>400</v>
      </c>
      <c r="Q65" s="171">
        <f>A①_営業部_入力!Q69+A①_購買部_入力!Q81</f>
        <v>400</v>
      </c>
      <c r="R65" s="171">
        <f>A①_営業部_入力!R69+A①_購買部_入力!R81</f>
        <v>400</v>
      </c>
      <c r="S65" s="171">
        <f>SUM(M65:R65)</f>
        <v>2400</v>
      </c>
      <c r="T65" s="171">
        <f>S63+S65</f>
        <v>4800</v>
      </c>
      <c r="U65" s="4"/>
    </row>
    <row r="66" spans="1:21" ht="22.5" x14ac:dyDescent="0.55000000000000004">
      <c r="B66" s="98" t="s">
        <v>146</v>
      </c>
      <c r="C66" s="103" t="s">
        <v>98</v>
      </c>
      <c r="D66" s="104"/>
      <c r="E66" s="105"/>
      <c r="F66" s="172" t="s">
        <v>147</v>
      </c>
      <c r="G66" s="104"/>
      <c r="H66" s="104"/>
      <c r="I66" s="104"/>
      <c r="J66" s="105"/>
      <c r="K66" s="98" t="s">
        <v>21</v>
      </c>
      <c r="L66" s="98" t="s">
        <v>22</v>
      </c>
      <c r="M66" s="52" t="s">
        <v>5</v>
      </c>
      <c r="N66" s="52" t="s">
        <v>6</v>
      </c>
      <c r="O66" s="52" t="s">
        <v>7</v>
      </c>
      <c r="P66" s="52" t="s">
        <v>8</v>
      </c>
      <c r="Q66" s="52" t="s">
        <v>9</v>
      </c>
      <c r="R66" s="52" t="s">
        <v>10</v>
      </c>
      <c r="S66" s="52" t="s">
        <v>11</v>
      </c>
      <c r="T66" s="33"/>
      <c r="U66" s="4"/>
    </row>
    <row r="67" spans="1:21" ht="22.5" x14ac:dyDescent="0.55000000000000004">
      <c r="B67" s="98"/>
      <c r="C67" s="103"/>
      <c r="D67" s="104"/>
      <c r="E67" s="105"/>
      <c r="F67" s="103"/>
      <c r="G67" s="104"/>
      <c r="H67" s="104"/>
      <c r="I67" s="104"/>
      <c r="J67" s="105"/>
      <c r="K67" s="98"/>
      <c r="L67" s="98"/>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98"/>
      <c r="C68" s="103"/>
      <c r="D68" s="104"/>
      <c r="E68" s="105"/>
      <c r="F68" s="103"/>
      <c r="G68" s="104"/>
      <c r="H68" s="104"/>
      <c r="I68" s="104"/>
      <c r="J68" s="105"/>
      <c r="K68" s="98"/>
      <c r="L68" s="98"/>
      <c r="M68" s="45" t="s">
        <v>13</v>
      </c>
      <c r="N68" s="45" t="s">
        <v>14</v>
      </c>
      <c r="O68" s="45" t="s">
        <v>15</v>
      </c>
      <c r="P68" s="45" t="s">
        <v>16</v>
      </c>
      <c r="Q68" s="45" t="s">
        <v>17</v>
      </c>
      <c r="R68" s="45" t="s">
        <v>18</v>
      </c>
      <c r="S68" s="45" t="s">
        <v>19</v>
      </c>
      <c r="T68" s="45" t="s">
        <v>20</v>
      </c>
      <c r="U68" s="4"/>
    </row>
    <row r="69" spans="1:21" ht="23" thickBot="1" x14ac:dyDescent="0.6">
      <c r="B69" s="167"/>
      <c r="C69" s="168"/>
      <c r="D69" s="169"/>
      <c r="E69" s="170"/>
      <c r="F69" s="168"/>
      <c r="G69" s="169"/>
      <c r="H69" s="169"/>
      <c r="I69" s="169"/>
      <c r="J69" s="170"/>
      <c r="K69" s="167"/>
      <c r="L69" s="167"/>
      <c r="M69" s="171">
        <f>M61+M65</f>
        <v>2800</v>
      </c>
      <c r="N69" s="171">
        <f t="shared" si="6"/>
        <v>2800</v>
      </c>
      <c r="O69" s="171">
        <f t="shared" si="6"/>
        <v>2800</v>
      </c>
      <c r="P69" s="171">
        <f t="shared" si="6"/>
        <v>2800</v>
      </c>
      <c r="Q69" s="171">
        <f t="shared" si="6"/>
        <v>2800</v>
      </c>
      <c r="R69" s="171">
        <f t="shared" si="6"/>
        <v>2800</v>
      </c>
      <c r="S69" s="171">
        <f>SUM(M69:R69)</f>
        <v>16800</v>
      </c>
      <c r="T69" s="171">
        <f>S67+S69</f>
        <v>33600</v>
      </c>
      <c r="U69" s="4"/>
    </row>
    <row r="70" spans="1:21" ht="22.5" x14ac:dyDescent="0.55000000000000004">
      <c r="B70" s="98" t="s">
        <v>48</v>
      </c>
      <c r="C70" s="103" t="s">
        <v>120</v>
      </c>
      <c r="D70" s="104"/>
      <c r="E70" s="105"/>
      <c r="F70" s="172" t="s">
        <v>148</v>
      </c>
      <c r="G70" s="104"/>
      <c r="H70" s="104"/>
      <c r="I70" s="104"/>
      <c r="J70" s="105"/>
      <c r="K70" s="98" t="s">
        <v>21</v>
      </c>
      <c r="L70" s="98" t="s">
        <v>22</v>
      </c>
      <c r="M70" s="52" t="s">
        <v>5</v>
      </c>
      <c r="N70" s="52" t="s">
        <v>6</v>
      </c>
      <c r="O70" s="52" t="s">
        <v>7</v>
      </c>
      <c r="P70" s="52" t="s">
        <v>8</v>
      </c>
      <c r="Q70" s="52" t="s">
        <v>9</v>
      </c>
      <c r="R70" s="52" t="s">
        <v>10</v>
      </c>
      <c r="S70" s="52" t="s">
        <v>11</v>
      </c>
      <c r="T70" s="33"/>
      <c r="U70" s="4"/>
    </row>
    <row r="71" spans="1:21" ht="22.5" x14ac:dyDescent="0.55000000000000004">
      <c r="B71" s="98"/>
      <c r="C71" s="103"/>
      <c r="D71" s="104"/>
      <c r="E71" s="105"/>
      <c r="F71" s="103"/>
      <c r="G71" s="104"/>
      <c r="H71" s="104"/>
      <c r="I71" s="104"/>
      <c r="J71" s="105"/>
      <c r="K71" s="98"/>
      <c r="L71" s="98"/>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98"/>
      <c r="C72" s="103"/>
      <c r="D72" s="104"/>
      <c r="E72" s="105"/>
      <c r="F72" s="103"/>
      <c r="G72" s="104"/>
      <c r="H72" s="104"/>
      <c r="I72" s="104"/>
      <c r="J72" s="105"/>
      <c r="K72" s="98"/>
      <c r="L72" s="98"/>
      <c r="M72" s="45" t="s">
        <v>13</v>
      </c>
      <c r="N72" s="45" t="s">
        <v>14</v>
      </c>
      <c r="O72" s="45" t="s">
        <v>15</v>
      </c>
      <c r="P72" s="45" t="s">
        <v>16</v>
      </c>
      <c r="Q72" s="45" t="s">
        <v>17</v>
      </c>
      <c r="R72" s="45" t="s">
        <v>18</v>
      </c>
      <c r="S72" s="45" t="s">
        <v>19</v>
      </c>
      <c r="T72" s="45" t="s">
        <v>20</v>
      </c>
      <c r="U72" s="4"/>
    </row>
    <row r="73" spans="1:21" ht="23" thickBot="1" x14ac:dyDescent="0.6">
      <c r="B73" s="167"/>
      <c r="C73" s="168"/>
      <c r="D73" s="169"/>
      <c r="E73" s="170"/>
      <c r="F73" s="168"/>
      <c r="G73" s="169"/>
      <c r="H73" s="169"/>
      <c r="I73" s="169"/>
      <c r="J73" s="170"/>
      <c r="K73" s="167"/>
      <c r="L73" s="167"/>
      <c r="M73" s="171">
        <f t="shared" ref="M73:R73" si="8">M53-M69</f>
        <v>2216</v>
      </c>
      <c r="N73" s="171">
        <f t="shared" si="8"/>
        <v>2700</v>
      </c>
      <c r="O73" s="171">
        <f t="shared" si="8"/>
        <v>3242</v>
      </c>
      <c r="P73" s="171">
        <f t="shared" si="8"/>
        <v>3840</v>
      </c>
      <c r="Q73" s="171">
        <f t="shared" si="8"/>
        <v>4496</v>
      </c>
      <c r="R73" s="171">
        <f t="shared" si="8"/>
        <v>5208</v>
      </c>
      <c r="S73" s="171">
        <f>SUM(M73:R73)</f>
        <v>21702</v>
      </c>
      <c r="T73" s="171">
        <f>S71+S73</f>
        <v>26846</v>
      </c>
      <c r="U73" s="4"/>
    </row>
    <row r="74" spans="1:21" ht="22.5" x14ac:dyDescent="0.55000000000000004">
      <c r="A74" s="4"/>
      <c r="B74" s="98" t="s">
        <v>77</v>
      </c>
      <c r="C74" s="103" t="s">
        <v>121</v>
      </c>
      <c r="D74" s="104"/>
      <c r="E74" s="105"/>
      <c r="F74" s="172" t="s">
        <v>149</v>
      </c>
      <c r="G74" s="104"/>
      <c r="H74" s="104"/>
      <c r="I74" s="104"/>
      <c r="J74" s="105"/>
      <c r="K74" s="98"/>
      <c r="L74" s="98" t="s">
        <v>65</v>
      </c>
      <c r="M74" s="52" t="s">
        <v>5</v>
      </c>
      <c r="N74" s="52" t="s">
        <v>6</v>
      </c>
      <c r="O74" s="52" t="s">
        <v>7</v>
      </c>
      <c r="P74" s="52" t="s">
        <v>8</v>
      </c>
      <c r="Q74" s="52" t="s">
        <v>9</v>
      </c>
      <c r="R74" s="52" t="s">
        <v>10</v>
      </c>
      <c r="S74" s="52" t="s">
        <v>11</v>
      </c>
      <c r="T74" s="33"/>
      <c r="U74" s="4"/>
    </row>
    <row r="75" spans="1:21" ht="22.5" x14ac:dyDescent="0.55000000000000004">
      <c r="A75" s="4"/>
      <c r="B75" s="98"/>
      <c r="C75" s="103"/>
      <c r="D75" s="104"/>
      <c r="E75" s="105"/>
      <c r="F75" s="103"/>
      <c r="G75" s="104"/>
      <c r="H75" s="104"/>
      <c r="I75" s="104"/>
      <c r="J75" s="105"/>
      <c r="K75" s="98"/>
      <c r="L75" s="98"/>
      <c r="M75" s="49">
        <f t="shared" ref="M75:S75" si="9">ROUND(M71/M23*100,0)</f>
        <v>1</v>
      </c>
      <c r="N75" s="49">
        <f t="shared" si="9"/>
        <v>3</v>
      </c>
      <c r="O75" s="49">
        <f t="shared" si="9"/>
        <v>6</v>
      </c>
      <c r="P75" s="49">
        <f t="shared" si="9"/>
        <v>8</v>
      </c>
      <c r="Q75" s="49">
        <f t="shared" si="9"/>
        <v>10</v>
      </c>
      <c r="R75" s="49">
        <f t="shared" si="9"/>
        <v>12</v>
      </c>
      <c r="S75" s="49">
        <f t="shared" si="9"/>
        <v>7</v>
      </c>
      <c r="T75" s="33"/>
      <c r="U75" s="4"/>
    </row>
    <row r="76" spans="1:21" ht="22.5" x14ac:dyDescent="0.55000000000000004">
      <c r="B76" s="98"/>
      <c r="C76" s="103"/>
      <c r="D76" s="104"/>
      <c r="E76" s="105"/>
      <c r="F76" s="103"/>
      <c r="G76" s="104"/>
      <c r="H76" s="104"/>
      <c r="I76" s="104"/>
      <c r="J76" s="105"/>
      <c r="K76" s="98"/>
      <c r="L76" s="98"/>
      <c r="M76" s="45" t="s">
        <v>13</v>
      </c>
      <c r="N76" s="45" t="s">
        <v>14</v>
      </c>
      <c r="O76" s="45" t="s">
        <v>15</v>
      </c>
      <c r="P76" s="45" t="s">
        <v>16</v>
      </c>
      <c r="Q76" s="45" t="s">
        <v>17</v>
      </c>
      <c r="R76" s="45" t="s">
        <v>18</v>
      </c>
      <c r="S76" s="45" t="s">
        <v>19</v>
      </c>
      <c r="T76" s="45" t="s">
        <v>20</v>
      </c>
    </row>
    <row r="77" spans="1:21" ht="22.5" x14ac:dyDescent="0.55000000000000004">
      <c r="B77" s="99"/>
      <c r="C77" s="106"/>
      <c r="D77" s="107"/>
      <c r="E77" s="108"/>
      <c r="F77" s="106"/>
      <c r="G77" s="107"/>
      <c r="H77" s="107"/>
      <c r="I77" s="107"/>
      <c r="J77" s="108"/>
      <c r="K77" s="99"/>
      <c r="L77" s="99"/>
      <c r="M77" s="49">
        <f t="shared" ref="M77:T77" si="10">ROUND(M73/M25*100,0)</f>
        <v>13</v>
      </c>
      <c r="N77" s="49">
        <f t="shared" si="10"/>
        <v>15</v>
      </c>
      <c r="O77" s="49">
        <f t="shared" si="10"/>
        <v>16</v>
      </c>
      <c r="P77" s="49">
        <f t="shared" si="10"/>
        <v>17</v>
      </c>
      <c r="Q77" s="49">
        <f t="shared" si="10"/>
        <v>18</v>
      </c>
      <c r="R77" s="49">
        <f t="shared" si="10"/>
        <v>20</v>
      </c>
      <c r="S77" s="49">
        <f t="shared" si="10"/>
        <v>17</v>
      </c>
      <c r="T77" s="49">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0.83203125" style="1" customWidth="1"/>
    <col min="12" max="12" width="10" style="1" customWidth="1"/>
    <col min="13" max="13" width="6.75" style="1" customWidth="1"/>
    <col min="14" max="14" width="6.83203125" style="1" customWidth="1"/>
    <col min="15" max="21" width="13.75" style="1" customWidth="1"/>
    <col min="22" max="22" width="9.75" style="1" customWidth="1"/>
    <col min="23" max="23" width="11.25" style="1" customWidth="1"/>
    <col min="24" max="16384" width="8.75" style="1"/>
  </cols>
  <sheetData>
    <row r="1" spans="1:23" ht="25.5" x14ac:dyDescent="0.85">
      <c r="B1" s="5" t="s">
        <v>26</v>
      </c>
      <c r="C1" s="5"/>
      <c r="D1" s="5"/>
      <c r="E1" s="5"/>
      <c r="F1" s="5"/>
      <c r="G1" s="5"/>
      <c r="H1" s="5"/>
      <c r="I1" s="5"/>
      <c r="J1" s="5"/>
      <c r="K1" s="5"/>
      <c r="L1" s="5"/>
      <c r="M1" s="6"/>
      <c r="N1" s="6"/>
      <c r="O1" s="6"/>
      <c r="P1" s="6"/>
      <c r="Q1" s="6"/>
      <c r="R1" s="6"/>
      <c r="S1" s="6"/>
      <c r="T1" s="6"/>
      <c r="U1" s="34"/>
      <c r="V1" s="34"/>
    </row>
    <row r="2" spans="1:23" ht="38" x14ac:dyDescent="1.25">
      <c r="B2" s="123" t="s">
        <v>27</v>
      </c>
      <c r="C2" s="123"/>
      <c r="D2" s="123"/>
      <c r="E2" s="123"/>
      <c r="F2" s="123"/>
      <c r="G2" s="123"/>
      <c r="H2" s="123"/>
      <c r="I2" s="123"/>
      <c r="J2" s="123"/>
      <c r="K2" s="123"/>
      <c r="L2" s="124" t="s">
        <v>152</v>
      </c>
      <c r="M2" s="124"/>
      <c r="N2" s="124"/>
      <c r="O2" s="40" t="s">
        <v>110</v>
      </c>
      <c r="P2" s="40"/>
      <c r="Q2" s="40"/>
      <c r="R2" s="40"/>
      <c r="S2" s="40"/>
      <c r="T2" s="40"/>
      <c r="U2" s="40"/>
      <c r="V2" s="7"/>
    </row>
    <row r="3" spans="1:23" ht="31.5" x14ac:dyDescent="1.05">
      <c r="B3" s="8"/>
      <c r="C3" s="30" t="s">
        <v>153</v>
      </c>
      <c r="D3" s="8"/>
      <c r="E3" s="8"/>
      <c r="F3" s="8"/>
      <c r="G3" s="8"/>
      <c r="H3" s="8"/>
      <c r="I3" s="30" t="s">
        <v>154</v>
      </c>
      <c r="J3" s="8"/>
      <c r="K3" s="8"/>
      <c r="L3" s="41"/>
      <c r="M3" s="9"/>
      <c r="N3" s="9"/>
      <c r="O3" s="9"/>
      <c r="P3" s="9"/>
      <c r="Q3" s="9"/>
      <c r="R3" s="9"/>
      <c r="S3" s="9"/>
      <c r="T3" s="9"/>
      <c r="U3" s="9"/>
      <c r="V3" s="10"/>
    </row>
    <row r="4" spans="1:23" ht="22.5" x14ac:dyDescent="0.55000000000000004">
      <c r="B4" s="125" t="s">
        <v>0</v>
      </c>
      <c r="C4" s="126"/>
      <c r="D4" s="126"/>
      <c r="E4" s="126"/>
      <c r="F4" s="126"/>
      <c r="G4" s="126"/>
      <c r="H4" s="126"/>
      <c r="I4" s="126"/>
      <c r="J4" s="126"/>
      <c r="K4" s="126"/>
      <c r="L4" s="126"/>
      <c r="M4" s="126"/>
      <c r="N4" s="126"/>
      <c r="O4" s="126"/>
      <c r="P4" s="126"/>
      <c r="Q4" s="126"/>
      <c r="R4" s="126"/>
      <c r="S4" s="126"/>
      <c r="T4" s="126"/>
      <c r="U4" s="126"/>
      <c r="V4" s="127"/>
    </row>
    <row r="5" spans="1:23" ht="67.900000000000006" customHeight="1" x14ac:dyDescent="0.55000000000000004">
      <c r="B5" s="80" t="s">
        <v>117</v>
      </c>
      <c r="C5" s="81"/>
      <c r="D5" s="81"/>
      <c r="E5" s="81"/>
      <c r="F5" s="81"/>
      <c r="G5" s="81"/>
      <c r="H5" s="81"/>
      <c r="I5" s="81"/>
      <c r="J5" s="81"/>
      <c r="K5" s="81"/>
      <c r="L5" s="81"/>
      <c r="M5" s="81"/>
      <c r="N5" s="81"/>
      <c r="O5" s="81"/>
      <c r="P5" s="81"/>
      <c r="Q5" s="81"/>
      <c r="R5" s="81"/>
      <c r="S5" s="81"/>
      <c r="T5" s="81"/>
      <c r="U5" s="81"/>
      <c r="V5" s="82"/>
    </row>
    <row r="6" spans="1:23" ht="6" customHeight="1" x14ac:dyDescent="0.55000000000000004"/>
    <row r="7" spans="1:23" ht="28.5" x14ac:dyDescent="0.95">
      <c r="B7" s="12">
        <v>2</v>
      </c>
      <c r="C7" s="119" t="s">
        <v>156</v>
      </c>
      <c r="D7" s="120"/>
      <c r="E7" s="120"/>
      <c r="F7" s="120"/>
      <c r="G7" s="121"/>
      <c r="H7" s="11">
        <v>1</v>
      </c>
      <c r="I7" s="122" t="s">
        <v>269</v>
      </c>
      <c r="J7" s="122"/>
      <c r="K7" s="122"/>
      <c r="L7" s="31"/>
      <c r="M7" s="31"/>
      <c r="N7" s="31"/>
      <c r="O7" s="31"/>
      <c r="P7" s="31"/>
      <c r="Q7" s="31"/>
      <c r="R7" s="31"/>
      <c r="S7" s="31"/>
      <c r="T7" s="31"/>
      <c r="U7" s="31"/>
      <c r="V7" s="32"/>
    </row>
    <row r="8" spans="1:23" ht="7.1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400000000000006" customHeight="1" x14ac:dyDescent="0.55000000000000004">
      <c r="B9" s="77" t="s">
        <v>111</v>
      </c>
      <c r="C9" s="78"/>
      <c r="D9" s="78"/>
      <c r="E9" s="78"/>
      <c r="F9" s="78"/>
      <c r="G9" s="78"/>
      <c r="H9" s="78"/>
      <c r="I9" s="78"/>
      <c r="J9" s="78"/>
      <c r="K9" s="78"/>
      <c r="L9" s="78"/>
      <c r="M9" s="78"/>
      <c r="N9" s="78"/>
      <c r="O9" s="78"/>
      <c r="P9" s="78"/>
      <c r="Q9" s="78"/>
      <c r="R9" s="78"/>
      <c r="S9" s="78"/>
      <c r="T9" s="78"/>
      <c r="U9" s="78"/>
      <c r="V9" s="79"/>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15" customHeight="1" x14ac:dyDescent="0.55000000000000004">
      <c r="B11" s="80" t="s">
        <v>240</v>
      </c>
      <c r="C11" s="81"/>
      <c r="D11" s="81"/>
      <c r="E11" s="81"/>
      <c r="F11" s="81"/>
      <c r="G11" s="81"/>
      <c r="H11" s="81"/>
      <c r="I11" s="81"/>
      <c r="J11" s="81"/>
      <c r="K11" s="81"/>
      <c r="L11" s="81"/>
      <c r="M11" s="81"/>
      <c r="N11" s="81"/>
      <c r="O11" s="81"/>
      <c r="P11" s="81"/>
      <c r="Q11" s="81"/>
      <c r="R11" s="81"/>
      <c r="S11" s="81"/>
      <c r="T11" s="81"/>
      <c r="U11" s="81"/>
      <c r="V11" s="82"/>
    </row>
    <row r="12" spans="1:23" ht="19.899999999999999" customHeight="1" thickBot="1" x14ac:dyDescent="0.6">
      <c r="B12" s="185"/>
      <c r="C12" s="186"/>
      <c r="D12" s="186"/>
      <c r="E12" s="186"/>
      <c r="F12" s="186"/>
      <c r="G12" s="186"/>
      <c r="H12" s="186"/>
      <c r="I12" s="186"/>
      <c r="J12" s="186"/>
      <c r="K12" s="186"/>
      <c r="L12" s="186"/>
      <c r="M12" s="186"/>
      <c r="N12" s="186"/>
      <c r="O12" s="186"/>
      <c r="P12" s="186"/>
      <c r="Q12" s="186"/>
      <c r="R12" s="186"/>
      <c r="S12" s="186"/>
      <c r="T12" s="186"/>
      <c r="U12" s="186"/>
      <c r="V12" s="187"/>
    </row>
    <row r="13" spans="1:23" ht="23" thickBot="1" x14ac:dyDescent="0.6">
      <c r="A13" s="4"/>
      <c r="B13" s="188"/>
      <c r="C13" s="4"/>
      <c r="D13" s="136" t="s">
        <v>155</v>
      </c>
      <c r="E13" s="137"/>
      <c r="F13" s="137"/>
      <c r="G13" s="137"/>
      <c r="H13" s="137"/>
      <c r="I13" s="138"/>
      <c r="J13" s="4"/>
      <c r="K13" s="4"/>
      <c r="L13" s="4"/>
      <c r="M13" s="4"/>
      <c r="N13" s="4"/>
      <c r="O13" s="4"/>
      <c r="P13" s="4"/>
      <c r="Q13" s="4"/>
      <c r="R13" s="4"/>
      <c r="S13" s="4"/>
      <c r="T13" s="4"/>
      <c r="U13" s="4"/>
      <c r="V13" s="189"/>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36" t="s">
        <v>53</v>
      </c>
      <c r="H15" s="137"/>
      <c r="I15" s="137"/>
      <c r="J15" s="138"/>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36" t="s">
        <v>157</v>
      </c>
      <c r="I17" s="137"/>
      <c r="J17" s="137"/>
      <c r="K17" s="138"/>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36" t="s">
        <v>55</v>
      </c>
      <c r="I19" s="137"/>
      <c r="J19" s="137"/>
      <c r="K19" s="138"/>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36" t="s">
        <v>57</v>
      </c>
      <c r="I21" s="137"/>
      <c r="J21" s="137"/>
      <c r="K21" s="138"/>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36" t="s">
        <v>158</v>
      </c>
      <c r="E24" s="137"/>
      <c r="F24" s="137"/>
      <c r="G24" s="137"/>
      <c r="H24" s="137"/>
      <c r="I24" s="138"/>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39" t="s">
        <v>159</v>
      </c>
      <c r="H26" s="140"/>
      <c r="I26" s="140"/>
      <c r="J26" s="140"/>
      <c r="K26" s="141"/>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39" t="s">
        <v>160</v>
      </c>
      <c r="H28" s="140"/>
      <c r="I28" s="140"/>
      <c r="J28" s="140"/>
      <c r="K28" s="141"/>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39" t="s">
        <v>234</v>
      </c>
      <c r="H30" s="140"/>
      <c r="I30" s="140"/>
      <c r="J30" s="140"/>
      <c r="K30" s="141"/>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36" t="s">
        <v>161</v>
      </c>
      <c r="E34" s="137"/>
      <c r="F34" s="137"/>
      <c r="G34" s="137"/>
      <c r="H34" s="137"/>
      <c r="I34" s="138"/>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7" t="s">
        <v>163</v>
      </c>
      <c r="F36" s="15"/>
      <c r="G36" s="15"/>
      <c r="H36" s="190" t="s">
        <v>216</v>
      </c>
      <c r="I36" s="50" t="s">
        <v>217</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36" t="s">
        <v>180</v>
      </c>
      <c r="F38" s="137"/>
      <c r="G38" s="137"/>
      <c r="H38" s="138"/>
      <c r="I38" s="42" t="s">
        <v>167</v>
      </c>
      <c r="J38" s="42" t="s">
        <v>177</v>
      </c>
      <c r="K38" s="42" t="s">
        <v>176</v>
      </c>
      <c r="L38" s="15"/>
      <c r="M38" s="15"/>
      <c r="N38" s="15"/>
      <c r="O38" s="15"/>
      <c r="P38" s="15"/>
      <c r="Q38" s="15"/>
      <c r="R38" s="15"/>
      <c r="S38" s="15"/>
      <c r="T38" s="15"/>
      <c r="U38" s="15"/>
      <c r="V38" s="16"/>
    </row>
    <row r="39" spans="2:22" ht="23" thickBot="1" x14ac:dyDescent="0.6">
      <c r="B39" s="14"/>
      <c r="C39" s="15"/>
      <c r="D39" s="15"/>
      <c r="E39" s="15"/>
      <c r="F39" s="47"/>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36" t="s">
        <v>162</v>
      </c>
      <c r="H40" s="137"/>
      <c r="I40" s="137"/>
      <c r="J40" s="138"/>
      <c r="K40" s="42" t="s">
        <v>167</v>
      </c>
      <c r="L40" s="42" t="s">
        <v>64</v>
      </c>
      <c r="M40" s="42" t="s">
        <v>176</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36" t="s">
        <v>164</v>
      </c>
      <c r="H42" s="137"/>
      <c r="I42" s="137"/>
      <c r="J42" s="138"/>
      <c r="K42" s="42" t="s">
        <v>167</v>
      </c>
      <c r="L42" s="42" t="s">
        <v>64</v>
      </c>
      <c r="M42" s="42" t="s">
        <v>176</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36" t="s">
        <v>172</v>
      </c>
      <c r="H44" s="137"/>
      <c r="I44" s="137"/>
      <c r="J44" s="138"/>
      <c r="K44" s="42" t="s">
        <v>167</v>
      </c>
      <c r="L44" s="42" t="s">
        <v>64</v>
      </c>
      <c r="M44" s="42" t="s">
        <v>176</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36" t="s">
        <v>165</v>
      </c>
      <c r="H46" s="137"/>
      <c r="I46" s="137"/>
      <c r="J46" s="138"/>
      <c r="K46" s="42" t="s">
        <v>167</v>
      </c>
      <c r="L46" s="42" t="s">
        <v>64</v>
      </c>
      <c r="M46" s="42" t="s">
        <v>176</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36" t="s">
        <v>183</v>
      </c>
      <c r="F48" s="137"/>
      <c r="G48" s="137"/>
      <c r="H48" s="138"/>
      <c r="I48" s="42" t="s">
        <v>168</v>
      </c>
      <c r="J48" s="42" t="s">
        <v>177</v>
      </c>
      <c r="K48" s="42" t="s">
        <v>176</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36" t="s">
        <v>181</v>
      </c>
      <c r="G50" s="137"/>
      <c r="H50" s="137"/>
      <c r="I50" s="138"/>
      <c r="J50" s="42" t="s">
        <v>168</v>
      </c>
      <c r="K50" s="42" t="s">
        <v>177</v>
      </c>
      <c r="L50" s="42" t="s">
        <v>176</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36" t="s">
        <v>166</v>
      </c>
      <c r="H52" s="137"/>
      <c r="I52" s="137"/>
      <c r="J52" s="138"/>
      <c r="K52" s="42" t="s">
        <v>168</v>
      </c>
      <c r="L52" s="42" t="s">
        <v>64</v>
      </c>
      <c r="M52" s="42" t="s">
        <v>176</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36" t="s">
        <v>173</v>
      </c>
      <c r="H54" s="137"/>
      <c r="I54" s="137"/>
      <c r="J54" s="138"/>
      <c r="K54" s="42" t="s">
        <v>168</v>
      </c>
      <c r="L54" s="42" t="s">
        <v>64</v>
      </c>
      <c r="M54" s="42" t="s">
        <v>176</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36" t="s">
        <v>182</v>
      </c>
      <c r="G56" s="137"/>
      <c r="H56" s="137"/>
      <c r="I56" s="138"/>
      <c r="J56" s="42" t="s">
        <v>168</v>
      </c>
      <c r="K56" s="42" t="s">
        <v>177</v>
      </c>
      <c r="L56" s="42" t="s">
        <v>176</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36" t="s">
        <v>169</v>
      </c>
      <c r="H58" s="137"/>
      <c r="I58" s="137"/>
      <c r="J58" s="138"/>
      <c r="K58" s="42" t="s">
        <v>168</v>
      </c>
      <c r="L58" s="42" t="s">
        <v>64</v>
      </c>
      <c r="M58" s="42" t="s">
        <v>176</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36" t="s">
        <v>170</v>
      </c>
      <c r="H60" s="137"/>
      <c r="I60" s="137"/>
      <c r="J60" s="138"/>
      <c r="K60" s="42" t="s">
        <v>168</v>
      </c>
      <c r="L60" s="42" t="s">
        <v>64</v>
      </c>
      <c r="M60" s="42" t="s">
        <v>176</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7" t="s">
        <v>171</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36" t="s">
        <v>184</v>
      </c>
      <c r="G64" s="137"/>
      <c r="H64" s="137"/>
      <c r="I64" s="138"/>
      <c r="J64" s="42" t="s">
        <v>168</v>
      </c>
      <c r="K64" s="42" t="s">
        <v>177</v>
      </c>
      <c r="L64" s="42" t="s">
        <v>176</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36" t="s">
        <v>71</v>
      </c>
      <c r="H66" s="137"/>
      <c r="I66" s="137"/>
      <c r="J66" s="138"/>
      <c r="K66" s="42" t="s">
        <v>168</v>
      </c>
      <c r="L66" s="42" t="s">
        <v>177</v>
      </c>
      <c r="M66" s="42" t="s">
        <v>176</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36" t="s">
        <v>187</v>
      </c>
      <c r="I68" s="137"/>
      <c r="J68" s="137"/>
      <c r="K68" s="138"/>
      <c r="L68" s="42" t="s">
        <v>168</v>
      </c>
      <c r="M68" s="42" t="s">
        <v>177</v>
      </c>
      <c r="N68" s="42" t="s">
        <v>176</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36" t="s">
        <v>24</v>
      </c>
      <c r="J70" s="137"/>
      <c r="K70" s="137"/>
      <c r="L70" s="138"/>
      <c r="M70" s="42" t="s">
        <v>168</v>
      </c>
      <c r="N70" s="42" t="s">
        <v>177</v>
      </c>
      <c r="O70" s="42" t="s">
        <v>176</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36" t="s">
        <v>185</v>
      </c>
      <c r="K72" s="137"/>
      <c r="L72" s="137"/>
      <c r="M72" s="138"/>
      <c r="N72" s="42" t="s">
        <v>168</v>
      </c>
      <c r="O72" s="42" t="s">
        <v>64</v>
      </c>
      <c r="P72" s="42" t="s">
        <v>176</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36" t="s">
        <v>174</v>
      </c>
      <c r="K74" s="137"/>
      <c r="L74" s="137"/>
      <c r="M74" s="138"/>
      <c r="N74" s="42" t="s">
        <v>168</v>
      </c>
      <c r="O74" s="42" t="s">
        <v>64</v>
      </c>
      <c r="P74" s="42" t="s">
        <v>176</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36" t="s">
        <v>175</v>
      </c>
      <c r="J76" s="137"/>
      <c r="K76" s="137"/>
      <c r="L76" s="138"/>
      <c r="M76" s="42" t="s">
        <v>167</v>
      </c>
      <c r="N76" s="42" t="s">
        <v>177</v>
      </c>
      <c r="O76" s="42" t="s">
        <v>176</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36" t="s">
        <v>178</v>
      </c>
      <c r="K78" s="137"/>
      <c r="L78" s="137"/>
      <c r="M78" s="138"/>
      <c r="N78" s="42" t="s">
        <v>167</v>
      </c>
      <c r="O78" s="42" t="s">
        <v>64</v>
      </c>
      <c r="P78" s="42" t="s">
        <v>176</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36" t="s">
        <v>116</v>
      </c>
      <c r="K80" s="137"/>
      <c r="L80" s="137"/>
      <c r="M80" s="138"/>
      <c r="N80" s="42" t="s">
        <v>167</v>
      </c>
      <c r="O80" s="42" t="s">
        <v>64</v>
      </c>
      <c r="P80" s="42" t="s">
        <v>176</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36" t="s">
        <v>179</v>
      </c>
      <c r="K82" s="137"/>
      <c r="L82" s="137"/>
      <c r="M82" s="138"/>
      <c r="N82" s="42" t="s">
        <v>168</v>
      </c>
      <c r="O82" s="42" t="s">
        <v>64</v>
      </c>
      <c r="P82" s="42" t="s">
        <v>176</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36" t="s">
        <v>186</v>
      </c>
      <c r="I84" s="137"/>
      <c r="J84" s="137"/>
      <c r="K84" s="138"/>
      <c r="L84" s="42" t="s">
        <v>167</v>
      </c>
      <c r="M84" s="42" t="s">
        <v>177</v>
      </c>
      <c r="N84" s="42" t="s">
        <v>176</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36" t="s">
        <v>67</v>
      </c>
      <c r="J86" s="137"/>
      <c r="K86" s="137"/>
      <c r="L86" s="138"/>
      <c r="M86" s="42" t="s">
        <v>167</v>
      </c>
      <c r="N86" s="42" t="s">
        <v>64</v>
      </c>
      <c r="O86" s="42" t="s">
        <v>176</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36" t="s">
        <v>188</v>
      </c>
      <c r="I88" s="137"/>
      <c r="J88" s="137"/>
      <c r="K88" s="138"/>
      <c r="L88" s="42" t="s">
        <v>167</v>
      </c>
      <c r="M88" s="42" t="s">
        <v>177</v>
      </c>
      <c r="N88" s="42" t="s">
        <v>176</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36" t="s">
        <v>63</v>
      </c>
      <c r="J90" s="137"/>
      <c r="K90" s="137"/>
      <c r="L90" s="138"/>
      <c r="M90" s="42" t="s">
        <v>167</v>
      </c>
      <c r="N90" s="42" t="s">
        <v>64</v>
      </c>
      <c r="O90" s="42" t="s">
        <v>176</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36" t="s">
        <v>78</v>
      </c>
      <c r="J92" s="137"/>
      <c r="K92" s="137"/>
      <c r="L92" s="138"/>
      <c r="M92" s="42" t="s">
        <v>167</v>
      </c>
      <c r="N92" s="42" t="s">
        <v>64</v>
      </c>
      <c r="O92" s="42" t="s">
        <v>176</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7" t="s">
        <v>189</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36" t="s">
        <v>202</v>
      </c>
      <c r="H97" s="137"/>
      <c r="I97" s="137"/>
      <c r="J97" s="138"/>
      <c r="K97" s="42" t="s">
        <v>168</v>
      </c>
      <c r="L97" s="42" t="s">
        <v>177</v>
      </c>
      <c r="M97" s="42" t="s">
        <v>176</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36" t="s">
        <v>200</v>
      </c>
      <c r="I99" s="137"/>
      <c r="J99" s="137"/>
      <c r="K99" s="138"/>
      <c r="L99" s="42" t="s">
        <v>168</v>
      </c>
      <c r="M99" s="42" t="s">
        <v>177</v>
      </c>
      <c r="N99" s="42" t="s">
        <v>176</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36" t="s">
        <v>196</v>
      </c>
      <c r="J101" s="137"/>
      <c r="K101" s="137"/>
      <c r="L101" s="138"/>
      <c r="M101" s="42" t="s">
        <v>168</v>
      </c>
      <c r="N101" s="42" t="s">
        <v>177</v>
      </c>
      <c r="O101" s="42" t="s">
        <v>176</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36" t="s">
        <v>190</v>
      </c>
      <c r="K103" s="137"/>
      <c r="L103" s="137"/>
      <c r="M103" s="138"/>
      <c r="N103" s="42" t="s">
        <v>168</v>
      </c>
      <c r="O103" s="42" t="s">
        <v>64</v>
      </c>
      <c r="P103" s="42" t="s">
        <v>176</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36" t="s">
        <v>191</v>
      </c>
      <c r="K105" s="137"/>
      <c r="L105" s="137"/>
      <c r="M105" s="138"/>
      <c r="N105" s="42" t="s">
        <v>168</v>
      </c>
      <c r="O105" s="42" t="s">
        <v>64</v>
      </c>
      <c r="P105" s="42" t="s">
        <v>176</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36" t="s">
        <v>192</v>
      </c>
      <c r="K107" s="137"/>
      <c r="L107" s="137"/>
      <c r="M107" s="138"/>
      <c r="N107" s="42" t="s">
        <v>168</v>
      </c>
      <c r="O107" s="42" t="s">
        <v>64</v>
      </c>
      <c r="P107" s="42" t="s">
        <v>176</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36" t="s">
        <v>193</v>
      </c>
      <c r="K109" s="137"/>
      <c r="L109" s="137"/>
      <c r="M109" s="138"/>
      <c r="N109" s="42" t="s">
        <v>168</v>
      </c>
      <c r="O109" s="42" t="s">
        <v>64</v>
      </c>
      <c r="P109" s="42" t="s">
        <v>176</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36" t="s">
        <v>194</v>
      </c>
      <c r="K111" s="137"/>
      <c r="L111" s="137"/>
      <c r="M111" s="138"/>
      <c r="N111" s="42" t="s">
        <v>168</v>
      </c>
      <c r="O111" s="42" t="s">
        <v>64</v>
      </c>
      <c r="P111" s="42" t="s">
        <v>176</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36" t="s">
        <v>195</v>
      </c>
      <c r="K113" s="137"/>
      <c r="L113" s="137"/>
      <c r="M113" s="138"/>
      <c r="N113" s="42" t="s">
        <v>168</v>
      </c>
      <c r="O113" s="42" t="s">
        <v>64</v>
      </c>
      <c r="P113" s="42" t="s">
        <v>176</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36" t="s">
        <v>197</v>
      </c>
      <c r="J115" s="137"/>
      <c r="K115" s="137"/>
      <c r="L115" s="138"/>
      <c r="M115" s="42" t="s">
        <v>168</v>
      </c>
      <c r="N115" s="42" t="s">
        <v>177</v>
      </c>
      <c r="O115" s="42" t="s">
        <v>176</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36" t="s">
        <v>198</v>
      </c>
      <c r="J117" s="137"/>
      <c r="K117" s="137"/>
      <c r="L117" s="138"/>
      <c r="M117" s="42" t="s">
        <v>168</v>
      </c>
      <c r="N117" s="42" t="s">
        <v>177</v>
      </c>
      <c r="O117" s="42" t="s">
        <v>176</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36" t="s">
        <v>199</v>
      </c>
      <c r="J119" s="137"/>
      <c r="K119" s="137"/>
      <c r="L119" s="138"/>
      <c r="M119" s="42" t="s">
        <v>168</v>
      </c>
      <c r="N119" s="42" t="s">
        <v>177</v>
      </c>
      <c r="O119" s="42" t="s">
        <v>176</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36" t="s">
        <v>201</v>
      </c>
      <c r="I121" s="137"/>
      <c r="J121" s="137"/>
      <c r="K121" s="138"/>
      <c r="L121" s="42" t="s">
        <v>168</v>
      </c>
      <c r="M121" s="42" t="s">
        <v>64</v>
      </c>
      <c r="N121" s="42" t="s">
        <v>176</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7" t="s">
        <v>203</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7"/>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7" t="s">
        <v>215</v>
      </c>
      <c r="H125" s="15"/>
      <c r="I125" s="15"/>
      <c r="J125" s="190" t="s">
        <v>216</v>
      </c>
      <c r="K125" s="50" t="s">
        <v>217</v>
      </c>
      <c r="L125" s="15"/>
      <c r="M125" s="15"/>
      <c r="N125" s="15"/>
      <c r="O125" s="15"/>
      <c r="P125" s="15"/>
      <c r="Q125" s="15"/>
      <c r="R125" s="15"/>
      <c r="S125" s="15"/>
      <c r="T125" s="15"/>
      <c r="U125" s="15"/>
      <c r="V125" s="16"/>
    </row>
    <row r="126" spans="2:22" ht="23" thickBot="1" x14ac:dyDescent="0.6">
      <c r="B126" s="14"/>
      <c r="C126" s="15"/>
      <c r="D126" s="15"/>
      <c r="E126" s="15"/>
      <c r="F126" s="15"/>
      <c r="G126" s="47"/>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36" t="s">
        <v>204</v>
      </c>
      <c r="H127" s="137"/>
      <c r="I127" s="137"/>
      <c r="J127" s="138"/>
      <c r="K127" s="42" t="s">
        <v>209</v>
      </c>
      <c r="L127" s="42" t="s">
        <v>64</v>
      </c>
      <c r="M127" s="42" t="s">
        <v>176</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7" t="s">
        <v>214</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36" t="s">
        <v>205</v>
      </c>
      <c r="H131" s="137"/>
      <c r="I131" s="137"/>
      <c r="J131" s="138"/>
      <c r="K131" s="42" t="s">
        <v>168</v>
      </c>
      <c r="L131" s="42" t="s">
        <v>177</v>
      </c>
      <c r="M131" s="42" t="s">
        <v>176</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36" t="s">
        <v>206</v>
      </c>
      <c r="I133" s="137"/>
      <c r="J133" s="137"/>
      <c r="K133" s="138"/>
      <c r="L133" s="42" t="s">
        <v>168</v>
      </c>
      <c r="M133" s="42" t="s">
        <v>177</v>
      </c>
      <c r="N133" s="42" t="s">
        <v>176</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36" t="s">
        <v>207</v>
      </c>
      <c r="J135" s="137"/>
      <c r="K135" s="137"/>
      <c r="L135" s="138"/>
      <c r="M135" s="42" t="s">
        <v>168</v>
      </c>
      <c r="N135" s="42" t="s">
        <v>64</v>
      </c>
      <c r="O135" s="42" t="s">
        <v>176</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36" t="s">
        <v>213</v>
      </c>
      <c r="I137" s="137"/>
      <c r="J137" s="137"/>
      <c r="K137" s="138"/>
      <c r="L137" s="42" t="s">
        <v>167</v>
      </c>
      <c r="M137" s="42" t="s">
        <v>177</v>
      </c>
      <c r="N137" s="42" t="s">
        <v>176</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36" t="s">
        <v>208</v>
      </c>
      <c r="J139" s="137"/>
      <c r="K139" s="137"/>
      <c r="L139" s="138"/>
      <c r="M139" s="42" t="s">
        <v>209</v>
      </c>
      <c r="N139" s="42" t="s">
        <v>64</v>
      </c>
      <c r="O139" s="42" t="s">
        <v>176</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36" t="s">
        <v>210</v>
      </c>
      <c r="J141" s="137"/>
      <c r="K141" s="137"/>
      <c r="L141" s="138"/>
      <c r="M141" s="42" t="s">
        <v>209</v>
      </c>
      <c r="N141" s="42" t="s">
        <v>64</v>
      </c>
      <c r="O141" s="42" t="s">
        <v>176</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36" t="s">
        <v>211</v>
      </c>
      <c r="J143" s="137"/>
      <c r="K143" s="137"/>
      <c r="L143" s="138"/>
      <c r="M143" s="42" t="s">
        <v>209</v>
      </c>
      <c r="N143" s="42" t="s">
        <v>64</v>
      </c>
      <c r="O143" s="42" t="s">
        <v>176</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36" t="s">
        <v>212</v>
      </c>
      <c r="J145" s="137"/>
      <c r="K145" s="137"/>
      <c r="L145" s="138"/>
      <c r="M145" s="42" t="s">
        <v>209</v>
      </c>
      <c r="N145" s="42" t="s">
        <v>64</v>
      </c>
      <c r="O145" s="42" t="s">
        <v>176</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7" t="s">
        <v>218</v>
      </c>
      <c r="F148" s="15"/>
      <c r="G148" s="15"/>
      <c r="H148" s="15"/>
      <c r="I148" s="47" t="s">
        <v>227</v>
      </c>
      <c r="J148" s="15"/>
      <c r="K148" s="15"/>
      <c r="L148" s="15"/>
      <c r="M148" s="15"/>
      <c r="N148" s="15"/>
      <c r="O148" s="15"/>
      <c r="P148" s="15"/>
      <c r="Q148" s="15"/>
      <c r="R148" s="15"/>
      <c r="S148" s="15"/>
      <c r="T148" s="15"/>
      <c r="U148" s="15"/>
      <c r="V148" s="16"/>
    </row>
    <row r="149" spans="2:22" ht="23" thickBot="1" x14ac:dyDescent="0.6">
      <c r="B149" s="14"/>
      <c r="C149" s="15"/>
      <c r="D149" s="15"/>
      <c r="E149" s="47"/>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7" t="s">
        <v>219</v>
      </c>
      <c r="H150" s="15"/>
      <c r="I150" s="15"/>
      <c r="J150" s="190" t="s">
        <v>216</v>
      </c>
      <c r="K150" s="50" t="s">
        <v>217</v>
      </c>
      <c r="L150" s="15"/>
      <c r="M150" s="15"/>
      <c r="N150" s="15"/>
      <c r="O150" s="15"/>
      <c r="P150" s="15"/>
      <c r="Q150" s="15"/>
      <c r="R150" s="15"/>
      <c r="S150" s="15"/>
      <c r="T150" s="15"/>
      <c r="U150" s="15"/>
      <c r="V150" s="16"/>
    </row>
    <row r="151" spans="2:22" ht="23" thickBot="1" x14ac:dyDescent="0.6">
      <c r="B151" s="14"/>
      <c r="C151" s="15"/>
      <c r="D151" s="15"/>
      <c r="E151" s="15"/>
      <c r="F151" s="15"/>
      <c r="G151" s="47"/>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36" t="s">
        <v>220</v>
      </c>
      <c r="H152" s="137"/>
      <c r="I152" s="137"/>
      <c r="J152" s="138"/>
      <c r="K152" s="42" t="s">
        <v>209</v>
      </c>
      <c r="L152" s="42" t="s">
        <v>64</v>
      </c>
      <c r="M152" s="42" t="s">
        <v>43</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7" t="s">
        <v>214</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36" t="s">
        <v>221</v>
      </c>
      <c r="H156" s="137"/>
      <c r="I156" s="137"/>
      <c r="J156" s="138"/>
      <c r="K156" s="42" t="s">
        <v>168</v>
      </c>
      <c r="L156" s="42" t="s">
        <v>64</v>
      </c>
      <c r="M156" s="42" t="s">
        <v>43</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36" t="s">
        <v>222</v>
      </c>
      <c r="H158" s="137"/>
      <c r="I158" s="137"/>
      <c r="J158" s="138"/>
      <c r="K158" s="42" t="s">
        <v>209</v>
      </c>
      <c r="L158" s="42" t="s">
        <v>64</v>
      </c>
      <c r="M158" s="42" t="s">
        <v>43</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36" t="s">
        <v>223</v>
      </c>
      <c r="H160" s="137"/>
      <c r="I160" s="137"/>
      <c r="J160" s="138"/>
      <c r="K160" s="42" t="s">
        <v>209</v>
      </c>
      <c r="L160" s="42" t="s">
        <v>64</v>
      </c>
      <c r="M160" s="42" t="s">
        <v>43</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36" t="s">
        <v>224</v>
      </c>
      <c r="H162" s="137"/>
      <c r="I162" s="137"/>
      <c r="J162" s="138"/>
      <c r="K162" s="42" t="s">
        <v>168</v>
      </c>
      <c r="L162" s="42" t="s">
        <v>64</v>
      </c>
      <c r="M162" s="42" t="s">
        <v>43</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36" t="s">
        <v>225</v>
      </c>
      <c r="H164" s="137"/>
      <c r="I164" s="137"/>
      <c r="J164" s="138"/>
      <c r="K164" s="42" t="s">
        <v>209</v>
      </c>
      <c r="L164" s="42" t="s">
        <v>64</v>
      </c>
      <c r="M164" s="42" t="s">
        <v>43</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36" t="s">
        <v>226</v>
      </c>
      <c r="H166" s="137"/>
      <c r="I166" s="137"/>
      <c r="J166" s="138"/>
      <c r="K166" s="42" t="s">
        <v>209</v>
      </c>
      <c r="L166" s="42" t="s">
        <v>64</v>
      </c>
      <c r="M166" s="42" t="s">
        <v>43</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36" t="s">
        <v>228</v>
      </c>
      <c r="H168" s="137"/>
      <c r="I168" s="137"/>
      <c r="J168" s="138"/>
      <c r="K168" s="42" t="s">
        <v>168</v>
      </c>
      <c r="L168" s="42" t="s">
        <v>64</v>
      </c>
      <c r="M168" s="42" t="s">
        <v>43</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36" t="s">
        <v>229</v>
      </c>
      <c r="H170" s="137"/>
      <c r="I170" s="137"/>
      <c r="J170" s="138"/>
      <c r="K170" s="42" t="s">
        <v>209</v>
      </c>
      <c r="L170" s="42" t="s">
        <v>64</v>
      </c>
      <c r="M170" s="42" t="s">
        <v>43</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7" t="s">
        <v>230</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36" t="s">
        <v>41</v>
      </c>
      <c r="H176" s="137"/>
      <c r="I176" s="137"/>
      <c r="J176" s="138"/>
      <c r="K176" s="42" t="s">
        <v>209</v>
      </c>
      <c r="L176" s="42" t="s">
        <v>231</v>
      </c>
      <c r="M176" s="42" t="s">
        <v>176</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7" t="s">
        <v>232</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42" t="s">
        <v>41</v>
      </c>
      <c r="H180" s="143"/>
      <c r="I180" s="53" t="s">
        <v>235</v>
      </c>
      <c r="J180" s="142" t="s">
        <v>24</v>
      </c>
      <c r="K180" s="143"/>
      <c r="L180" s="53" t="s">
        <v>236</v>
      </c>
      <c r="M180" s="142" t="s">
        <v>42</v>
      </c>
      <c r="N180" s="144"/>
      <c r="O180" s="143"/>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36" t="s">
        <v>233</v>
      </c>
      <c r="H183" s="137"/>
      <c r="I183" s="137"/>
      <c r="J183" s="138"/>
      <c r="K183" s="42" t="s">
        <v>209</v>
      </c>
      <c r="L183" s="42" t="s">
        <v>231</v>
      </c>
      <c r="M183" s="42" t="s">
        <v>176</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7" t="s">
        <v>232</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42" t="s">
        <v>233</v>
      </c>
      <c r="H187" s="143"/>
      <c r="I187" s="53" t="s">
        <v>235</v>
      </c>
      <c r="J187" s="142" t="s">
        <v>237</v>
      </c>
      <c r="K187" s="143"/>
      <c r="L187" s="53" t="s">
        <v>236</v>
      </c>
      <c r="M187" s="142" t="s">
        <v>226</v>
      </c>
      <c r="N187" s="144"/>
      <c r="O187" s="143"/>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36" t="s">
        <v>238</v>
      </c>
      <c r="H190" s="137"/>
      <c r="I190" s="137"/>
      <c r="J190" s="138"/>
      <c r="K190" s="42" t="s">
        <v>209</v>
      </c>
      <c r="L190" s="42" t="s">
        <v>231</v>
      </c>
      <c r="M190" s="42" t="s">
        <v>65</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7" t="s">
        <v>232</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42" t="s">
        <v>238</v>
      </c>
      <c r="H194" s="143"/>
      <c r="I194" s="53" t="s">
        <v>235</v>
      </c>
      <c r="J194" s="142" t="s">
        <v>71</v>
      </c>
      <c r="K194" s="143"/>
      <c r="L194" s="53" t="s">
        <v>236</v>
      </c>
      <c r="M194" s="142" t="s">
        <v>24</v>
      </c>
      <c r="N194" s="144"/>
      <c r="O194" s="143"/>
      <c r="P194" s="53" t="s">
        <v>239</v>
      </c>
      <c r="Q194" s="191">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7" t="s">
        <v>232</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42" t="s">
        <v>121</v>
      </c>
      <c r="H198" s="143"/>
      <c r="I198" s="53" t="s">
        <v>235</v>
      </c>
      <c r="J198" s="142" t="s">
        <v>120</v>
      </c>
      <c r="K198" s="143"/>
      <c r="L198" s="53" t="s">
        <v>236</v>
      </c>
      <c r="M198" s="142" t="s">
        <v>24</v>
      </c>
      <c r="N198" s="144"/>
      <c r="O198" s="143"/>
      <c r="P198" s="53" t="s">
        <v>239</v>
      </c>
      <c r="Q198" s="191">
        <v>1</v>
      </c>
      <c r="R198" s="15"/>
      <c r="S198" s="15"/>
      <c r="T198" s="15"/>
      <c r="U198" s="15"/>
      <c r="V198" s="16"/>
    </row>
    <row r="199" spans="2:22" x14ac:dyDescent="0.55000000000000004">
      <c r="B199" s="17"/>
      <c r="C199" s="192"/>
      <c r="D199" s="192"/>
      <c r="E199" s="192"/>
      <c r="F199" s="192"/>
      <c r="G199" s="192"/>
      <c r="H199" s="192"/>
      <c r="I199" s="192"/>
      <c r="J199" s="192"/>
      <c r="K199" s="192"/>
      <c r="L199" s="192"/>
      <c r="M199" s="192"/>
      <c r="N199" s="192"/>
      <c r="O199" s="192"/>
      <c r="P199" s="192"/>
      <c r="Q199" s="192"/>
      <c r="R199" s="192"/>
      <c r="S199" s="192"/>
      <c r="T199" s="192"/>
      <c r="U199" s="192"/>
      <c r="V199" s="18"/>
    </row>
  </sheetData>
  <mergeCells count="91">
    <mergeCell ref="G194:H194"/>
    <mergeCell ref="J194:K194"/>
    <mergeCell ref="M194:O194"/>
    <mergeCell ref="G198:H198"/>
    <mergeCell ref="J198:K198"/>
    <mergeCell ref="M198:O198"/>
    <mergeCell ref="M180:O180"/>
    <mergeCell ref="G187:H187"/>
    <mergeCell ref="J187:K187"/>
    <mergeCell ref="M187:O187"/>
    <mergeCell ref="G190:J190"/>
    <mergeCell ref="G166:J166"/>
    <mergeCell ref="G168:J168"/>
    <mergeCell ref="G170:J170"/>
    <mergeCell ref="G176:J176"/>
    <mergeCell ref="G183:J183"/>
    <mergeCell ref="G180:H180"/>
    <mergeCell ref="J180:K180"/>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F64:I64"/>
    <mergeCell ref="H84:K84"/>
    <mergeCell ref="H88:K88"/>
    <mergeCell ref="I92:L92"/>
    <mergeCell ref="J103:M103"/>
    <mergeCell ref="I76:L76"/>
    <mergeCell ref="J78:M78"/>
    <mergeCell ref="J80:M80"/>
    <mergeCell ref="J82:M82"/>
    <mergeCell ref="G42:J42"/>
    <mergeCell ref="G46:J46"/>
    <mergeCell ref="G52:J52"/>
    <mergeCell ref="G58:J58"/>
    <mergeCell ref="G60:J60"/>
    <mergeCell ref="G66:J66"/>
    <mergeCell ref="I70:L70"/>
    <mergeCell ref="H68:K68"/>
    <mergeCell ref="J72:M72"/>
    <mergeCell ref="J74:M74"/>
    <mergeCell ref="F50:I50"/>
    <mergeCell ref="F56:I56"/>
    <mergeCell ref="G30:K30"/>
    <mergeCell ref="G44:J44"/>
    <mergeCell ref="G54:J54"/>
    <mergeCell ref="G26:K26"/>
    <mergeCell ref="G28:K28"/>
    <mergeCell ref="D34:I34"/>
    <mergeCell ref="G40:J40"/>
    <mergeCell ref="E38:H38"/>
    <mergeCell ref="E48:H48"/>
    <mergeCell ref="D24:I24"/>
    <mergeCell ref="B9:V9"/>
    <mergeCell ref="B11:V11"/>
    <mergeCell ref="B2:K2"/>
    <mergeCell ref="L2:N2"/>
    <mergeCell ref="B4:V4"/>
    <mergeCell ref="B5:V5"/>
    <mergeCell ref="C7:G7"/>
    <mergeCell ref="I7:K7"/>
    <mergeCell ref="D13:I13"/>
    <mergeCell ref="G15:J15"/>
    <mergeCell ref="H19:K19"/>
    <mergeCell ref="H17:K17"/>
    <mergeCell ref="H21:K21"/>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X93"/>
  <sheetViews>
    <sheetView showGridLines="0" tabSelected="1" zoomScale="60" zoomScaleNormal="60" workbookViewId="0"/>
  </sheetViews>
  <sheetFormatPr defaultColWidth="8.75" defaultRowHeight="17.5" x14ac:dyDescent="0.55000000000000004"/>
  <cols>
    <col min="1" max="1" width="3.08203125" style="1" customWidth="1"/>
    <col min="2" max="2" width="5.83203125" style="1" customWidth="1"/>
    <col min="3" max="3" width="23.75" style="1" customWidth="1"/>
    <col min="4" max="6" width="3.83203125" style="1" customWidth="1"/>
    <col min="7" max="7" width="7.5" style="1" customWidth="1"/>
    <col min="8" max="8" width="10.75" style="1" customWidth="1"/>
    <col min="9" max="9" width="10.33203125" style="1" customWidth="1"/>
    <col min="10" max="10" width="10" style="1" customWidth="1"/>
    <col min="11" max="11" width="17.33203125" style="1" customWidth="1"/>
    <col min="12" max="12" width="10.83203125" style="1" customWidth="1"/>
    <col min="13" max="13" width="10" style="1" customWidth="1"/>
    <col min="14" max="14" width="6.75" style="1" customWidth="1"/>
    <col min="15" max="15" width="6.83203125" style="1" customWidth="1"/>
    <col min="16" max="16" width="13.75" style="1" customWidth="1"/>
    <col min="17" max="17" width="22.33203125" style="1" customWidth="1"/>
    <col min="18" max="18" width="13.75" style="1" customWidth="1"/>
    <col min="19" max="19" width="18.58203125" style="1" customWidth="1"/>
    <col min="20" max="20" width="13.75" style="1" customWidth="1"/>
    <col min="21" max="21" width="18.5" style="1" customWidth="1"/>
    <col min="22" max="22" width="13.75" style="1" customWidth="1"/>
    <col min="23" max="23" width="17.33203125" style="1" customWidth="1"/>
    <col min="24" max="24" width="13.5" style="1" customWidth="1"/>
    <col min="25" max="25" width="11.25" style="1" customWidth="1"/>
    <col min="26" max="16384" width="8.75" style="1"/>
  </cols>
  <sheetData>
    <row r="1" spans="2:24" ht="25.5" x14ac:dyDescent="0.85">
      <c r="B1" s="5" t="s">
        <v>26</v>
      </c>
      <c r="C1" s="5"/>
      <c r="D1" s="5"/>
      <c r="E1" s="5"/>
      <c r="F1" s="5"/>
      <c r="G1" s="5"/>
      <c r="H1" s="5"/>
      <c r="I1" s="5"/>
      <c r="J1" s="5"/>
      <c r="K1" s="5"/>
      <c r="L1" s="5"/>
      <c r="M1" s="5"/>
      <c r="N1" s="6"/>
      <c r="O1" s="6"/>
      <c r="P1" s="6"/>
      <c r="Q1" s="6"/>
      <c r="R1" s="6"/>
      <c r="S1" s="6"/>
      <c r="T1" s="6"/>
      <c r="U1" s="6"/>
      <c r="V1" s="6"/>
      <c r="W1" s="34"/>
      <c r="X1" s="34"/>
    </row>
    <row r="2" spans="2:24" ht="38" x14ac:dyDescent="1.25">
      <c r="B2" s="123" t="s">
        <v>27</v>
      </c>
      <c r="C2" s="123"/>
      <c r="D2" s="123"/>
      <c r="E2" s="123"/>
      <c r="F2" s="123"/>
      <c r="G2" s="123"/>
      <c r="H2" s="123"/>
      <c r="I2" s="123"/>
      <c r="J2" s="123"/>
      <c r="K2" s="123"/>
      <c r="L2" s="123"/>
      <c r="M2" s="124" t="s">
        <v>152</v>
      </c>
      <c r="N2" s="124"/>
      <c r="O2" s="124"/>
      <c r="P2" s="40" t="s">
        <v>110</v>
      </c>
      <c r="Q2" s="40"/>
      <c r="R2" s="40"/>
      <c r="S2" s="40"/>
      <c r="T2" s="40"/>
      <c r="U2" s="40"/>
      <c r="V2" s="40"/>
      <c r="W2" s="40"/>
      <c r="X2" s="7"/>
    </row>
    <row r="3" spans="2:24" ht="31.5" x14ac:dyDescent="1.05">
      <c r="B3" s="8"/>
      <c r="C3" s="30" t="s">
        <v>153</v>
      </c>
      <c r="D3" s="8"/>
      <c r="E3" s="8"/>
      <c r="F3" s="8"/>
      <c r="G3" s="8"/>
      <c r="H3" s="8"/>
      <c r="I3" s="30" t="s">
        <v>241</v>
      </c>
      <c r="J3" s="8"/>
      <c r="K3" s="8"/>
      <c r="L3" s="8"/>
      <c r="M3" s="41"/>
      <c r="N3" s="9"/>
      <c r="O3" s="9"/>
      <c r="P3" s="9"/>
      <c r="Q3" s="9"/>
      <c r="R3" s="9"/>
      <c r="S3" s="9"/>
      <c r="T3" s="9"/>
      <c r="U3" s="9"/>
      <c r="V3" s="9"/>
      <c r="W3" s="9"/>
      <c r="X3" s="10"/>
    </row>
    <row r="4" spans="2:24" ht="22.5" x14ac:dyDescent="0.55000000000000004">
      <c r="B4" s="125" t="s">
        <v>0</v>
      </c>
      <c r="C4" s="126"/>
      <c r="D4" s="126"/>
      <c r="E4" s="126"/>
      <c r="F4" s="126"/>
      <c r="G4" s="126"/>
      <c r="H4" s="126"/>
      <c r="I4" s="126"/>
      <c r="J4" s="126"/>
      <c r="K4" s="126"/>
      <c r="L4" s="126"/>
      <c r="M4" s="126"/>
      <c r="N4" s="126"/>
      <c r="O4" s="126"/>
      <c r="P4" s="126"/>
      <c r="Q4" s="126"/>
      <c r="R4" s="126"/>
      <c r="S4" s="126"/>
      <c r="T4" s="126"/>
      <c r="U4" s="126"/>
      <c r="V4" s="126"/>
      <c r="W4" s="126"/>
      <c r="X4" s="127"/>
    </row>
    <row r="5" spans="2:24" ht="67.900000000000006" customHeight="1" x14ac:dyDescent="0.55000000000000004">
      <c r="B5" s="80" t="s">
        <v>117</v>
      </c>
      <c r="C5" s="81"/>
      <c r="D5" s="81"/>
      <c r="E5" s="81"/>
      <c r="F5" s="81"/>
      <c r="G5" s="81"/>
      <c r="H5" s="81"/>
      <c r="I5" s="81"/>
      <c r="J5" s="81"/>
      <c r="K5" s="81"/>
      <c r="L5" s="81"/>
      <c r="M5" s="81"/>
      <c r="N5" s="81"/>
      <c r="O5" s="81"/>
      <c r="P5" s="81"/>
      <c r="Q5" s="81"/>
      <c r="R5" s="81"/>
      <c r="S5" s="81"/>
      <c r="T5" s="81"/>
      <c r="U5" s="81"/>
      <c r="V5" s="81"/>
      <c r="W5" s="81"/>
      <c r="X5" s="82"/>
    </row>
    <row r="6" spans="2:24" ht="6" customHeight="1" x14ac:dyDescent="0.55000000000000004"/>
    <row r="7" spans="2:24" ht="28.5" x14ac:dyDescent="0.95">
      <c r="B7" s="12">
        <v>2</v>
      </c>
      <c r="C7" s="119" t="s">
        <v>156</v>
      </c>
      <c r="D7" s="120"/>
      <c r="E7" s="120"/>
      <c r="F7" s="120"/>
      <c r="G7" s="121"/>
      <c r="H7" s="11">
        <v>2</v>
      </c>
      <c r="I7" s="122" t="s">
        <v>269</v>
      </c>
      <c r="J7" s="122"/>
      <c r="K7" s="122"/>
      <c r="L7" s="122"/>
      <c r="M7" s="31"/>
      <c r="N7" s="31"/>
      <c r="O7" s="31"/>
      <c r="P7" s="31"/>
      <c r="Q7" s="31"/>
      <c r="R7" s="31"/>
      <c r="S7" s="31"/>
      <c r="T7" s="31"/>
      <c r="U7" s="31"/>
      <c r="V7" s="31"/>
      <c r="W7" s="31"/>
      <c r="X7" s="32"/>
    </row>
    <row r="8" spans="2:24" ht="7.15" customHeight="1" x14ac:dyDescent="0.55000000000000004">
      <c r="B8" s="14"/>
      <c r="C8" s="15"/>
      <c r="D8" s="15"/>
      <c r="E8" s="15"/>
      <c r="F8" s="15"/>
      <c r="G8" s="15"/>
      <c r="H8" s="15"/>
      <c r="I8" s="15"/>
      <c r="J8" s="15"/>
      <c r="K8" s="15"/>
      <c r="L8" s="15"/>
      <c r="M8" s="15"/>
      <c r="N8" s="15"/>
      <c r="O8" s="15"/>
      <c r="P8" s="15"/>
      <c r="Q8" s="15"/>
      <c r="R8" s="15"/>
      <c r="S8" s="15"/>
      <c r="T8" s="15"/>
      <c r="U8" s="15"/>
      <c r="V8" s="15"/>
      <c r="W8" s="15"/>
      <c r="X8" s="16"/>
    </row>
    <row r="9" spans="2:24" ht="81.400000000000006" customHeight="1" x14ac:dyDescent="0.55000000000000004">
      <c r="B9" s="77" t="s">
        <v>111</v>
      </c>
      <c r="C9" s="78"/>
      <c r="D9" s="78"/>
      <c r="E9" s="78"/>
      <c r="F9" s="78"/>
      <c r="G9" s="78"/>
      <c r="H9" s="78"/>
      <c r="I9" s="78"/>
      <c r="J9" s="78"/>
      <c r="K9" s="78"/>
      <c r="L9" s="78"/>
      <c r="M9" s="78"/>
      <c r="N9" s="78"/>
      <c r="O9" s="78"/>
      <c r="P9" s="78"/>
      <c r="Q9" s="78"/>
      <c r="R9" s="78"/>
      <c r="S9" s="78"/>
      <c r="T9" s="78"/>
      <c r="U9" s="78"/>
      <c r="V9" s="78"/>
      <c r="W9" s="78"/>
      <c r="X9" s="79"/>
    </row>
    <row r="10" spans="2:24" x14ac:dyDescent="0.55000000000000004">
      <c r="B10" s="14"/>
      <c r="C10" s="15"/>
      <c r="D10" s="15"/>
      <c r="E10" s="15"/>
      <c r="F10" s="15"/>
      <c r="G10" s="15"/>
      <c r="H10" s="15"/>
      <c r="I10" s="15"/>
      <c r="J10" s="15"/>
      <c r="K10" s="15"/>
      <c r="L10" s="15"/>
      <c r="M10" s="15"/>
      <c r="N10" s="15"/>
      <c r="O10" s="15"/>
      <c r="P10" s="15"/>
      <c r="Q10" s="15"/>
      <c r="R10" s="15"/>
      <c r="S10" s="15"/>
      <c r="T10" s="15"/>
      <c r="U10" s="15"/>
      <c r="V10" s="15"/>
      <c r="W10" s="15"/>
      <c r="X10" s="16"/>
    </row>
    <row r="11" spans="2:24" ht="103.15" customHeight="1" x14ac:dyDescent="0.55000000000000004">
      <c r="B11" s="80" t="s">
        <v>240</v>
      </c>
      <c r="C11" s="81"/>
      <c r="D11" s="81"/>
      <c r="E11" s="81"/>
      <c r="F11" s="81"/>
      <c r="G11" s="81"/>
      <c r="H11" s="81"/>
      <c r="I11" s="81"/>
      <c r="J11" s="81"/>
      <c r="K11" s="81"/>
      <c r="L11" s="81"/>
      <c r="M11" s="81"/>
      <c r="N11" s="81"/>
      <c r="O11" s="81"/>
      <c r="P11" s="81"/>
      <c r="Q11" s="81"/>
      <c r="R11" s="81"/>
      <c r="S11" s="81"/>
      <c r="T11" s="81"/>
      <c r="U11" s="81"/>
      <c r="V11" s="81"/>
      <c r="W11" s="81"/>
      <c r="X11" s="82"/>
    </row>
    <row r="12" spans="2:24" ht="19.899999999999999" customHeight="1" x14ac:dyDescent="0.55000000000000004">
      <c r="B12" s="185"/>
      <c r="C12" s="186"/>
      <c r="D12" s="186"/>
      <c r="E12" s="186"/>
      <c r="F12" s="186"/>
      <c r="G12" s="186"/>
      <c r="H12" s="186"/>
      <c r="I12" s="186"/>
      <c r="J12" s="186"/>
      <c r="K12" s="186"/>
      <c r="L12" s="186"/>
      <c r="M12" s="186"/>
      <c r="N12" s="186"/>
      <c r="O12" s="186"/>
      <c r="P12" s="186"/>
      <c r="Q12" s="186"/>
      <c r="R12" s="186"/>
      <c r="S12" s="186"/>
      <c r="T12" s="186"/>
      <c r="U12" s="186"/>
      <c r="V12" s="186"/>
      <c r="W12" s="186"/>
      <c r="X12" s="187"/>
    </row>
    <row r="13" spans="2:24" ht="19.899999999999999" customHeight="1" thickBot="1" x14ac:dyDescent="0.6">
      <c r="B13" s="46"/>
      <c r="C13" s="47"/>
      <c r="D13" s="47"/>
      <c r="E13" s="47"/>
      <c r="F13" s="47"/>
      <c r="G13" s="47"/>
      <c r="H13" s="47"/>
      <c r="I13" s="47"/>
      <c r="J13" s="47"/>
      <c r="K13" s="47"/>
      <c r="L13" s="47"/>
      <c r="M13" s="47"/>
      <c r="N13" s="47"/>
      <c r="O13" s="47"/>
      <c r="P13" s="47"/>
      <c r="Q13" s="47"/>
      <c r="R13" s="47"/>
      <c r="S13" s="47"/>
      <c r="T13" s="47"/>
      <c r="U13" s="47"/>
      <c r="V13" s="47"/>
      <c r="W13" s="47"/>
      <c r="X13" s="48"/>
    </row>
    <row r="14" spans="2:24" ht="25.5" customHeight="1" thickBot="1" x14ac:dyDescent="0.6">
      <c r="B14" s="83" t="s">
        <v>242</v>
      </c>
      <c r="C14" s="84"/>
      <c r="D14" s="84"/>
      <c r="E14" s="84"/>
      <c r="F14" s="84"/>
      <c r="G14" s="84"/>
      <c r="H14" s="84"/>
      <c r="I14" s="84"/>
      <c r="J14" s="84"/>
      <c r="K14" s="84"/>
      <c r="L14" s="84"/>
      <c r="M14" s="84"/>
      <c r="N14" s="84"/>
      <c r="O14" s="84"/>
      <c r="P14" s="84"/>
      <c r="Q14" s="84"/>
      <c r="R14" s="84"/>
      <c r="S14" s="84"/>
      <c r="T14" s="84"/>
      <c r="U14" s="84"/>
      <c r="V14" s="84"/>
      <c r="W14" s="84"/>
      <c r="X14" s="85"/>
    </row>
    <row r="15" spans="2:24" ht="19.899999999999999" customHeight="1" thickBot="1" x14ac:dyDescent="0.6">
      <c r="B15" s="46"/>
      <c r="C15" s="47"/>
      <c r="D15" s="47"/>
      <c r="E15" s="47"/>
      <c r="F15" s="47"/>
      <c r="G15" s="47"/>
      <c r="H15" s="47"/>
      <c r="I15" s="47"/>
      <c r="J15" s="47"/>
      <c r="K15" s="47"/>
      <c r="L15" s="47"/>
      <c r="M15" s="47"/>
      <c r="N15" s="47"/>
      <c r="O15" s="47"/>
      <c r="P15" s="47"/>
      <c r="Q15" s="47"/>
      <c r="R15" s="47"/>
      <c r="S15" s="47"/>
      <c r="T15" s="47"/>
      <c r="U15" s="47"/>
      <c r="V15" s="47"/>
      <c r="W15" s="47"/>
      <c r="X15" s="48"/>
    </row>
    <row r="16" spans="2:24" ht="19.899999999999999" customHeight="1" thickBot="1" x14ac:dyDescent="0.6">
      <c r="B16" s="46"/>
      <c r="C16" s="42" t="s">
        <v>243</v>
      </c>
      <c r="D16" s="94" t="s">
        <v>55</v>
      </c>
      <c r="E16" s="95"/>
      <c r="F16" s="95"/>
      <c r="G16" s="95"/>
      <c r="H16" s="96"/>
      <c r="I16" s="47"/>
      <c r="J16" s="47"/>
      <c r="K16" s="47"/>
      <c r="L16" s="47"/>
      <c r="M16" s="47"/>
      <c r="N16" s="47"/>
      <c r="O16" s="47"/>
      <c r="P16" s="47"/>
      <c r="Q16" s="145" t="s">
        <v>256</v>
      </c>
      <c r="R16" s="145"/>
      <c r="S16" s="145"/>
      <c r="T16" s="145"/>
      <c r="U16" s="145" t="s">
        <v>257</v>
      </c>
      <c r="V16" s="145"/>
      <c r="W16" s="145"/>
      <c r="X16" s="145"/>
    </row>
    <row r="17" spans="2:24" ht="19.899999999999999" customHeight="1" x14ac:dyDescent="0.55000000000000004">
      <c r="B17" s="46"/>
      <c r="C17" s="47"/>
      <c r="D17" s="47"/>
      <c r="E17" s="47"/>
      <c r="F17" s="47"/>
      <c r="G17" s="47"/>
      <c r="H17" s="47"/>
      <c r="I17" s="47"/>
      <c r="J17" s="47"/>
      <c r="K17" s="47"/>
      <c r="L17" s="47"/>
      <c r="M17" s="47"/>
      <c r="N17" s="47"/>
      <c r="O17" s="47"/>
      <c r="P17" s="47"/>
      <c r="Q17" s="145" t="s">
        <v>167</v>
      </c>
      <c r="R17" s="145"/>
      <c r="S17" s="145" t="s">
        <v>258</v>
      </c>
      <c r="T17" s="145"/>
      <c r="U17" s="145" t="s">
        <v>167</v>
      </c>
      <c r="V17" s="145"/>
      <c r="W17" s="145" t="s">
        <v>258</v>
      </c>
      <c r="X17" s="145"/>
    </row>
    <row r="18" spans="2:24" ht="23" thickBot="1" x14ac:dyDescent="0.6">
      <c r="B18" s="57" t="s">
        <v>1</v>
      </c>
      <c r="C18" s="156" t="s">
        <v>2</v>
      </c>
      <c r="D18" s="197"/>
      <c r="E18" s="157"/>
      <c r="F18" s="156" t="s">
        <v>12</v>
      </c>
      <c r="G18" s="197"/>
      <c r="H18" s="197"/>
      <c r="I18" s="197"/>
      <c r="J18" s="157"/>
      <c r="K18" s="45" t="s">
        <v>245</v>
      </c>
      <c r="L18" s="156" t="s">
        <v>252</v>
      </c>
      <c r="M18" s="157"/>
      <c r="N18" s="45" t="s">
        <v>3</v>
      </c>
      <c r="O18" s="45" t="s">
        <v>4</v>
      </c>
      <c r="P18" s="51" t="s">
        <v>5</v>
      </c>
      <c r="Q18" s="58" t="s">
        <v>259</v>
      </c>
      <c r="R18" s="58" t="s">
        <v>4</v>
      </c>
      <c r="S18" s="58" t="s">
        <v>259</v>
      </c>
      <c r="T18" s="58" t="s">
        <v>4</v>
      </c>
      <c r="U18" s="58" t="s">
        <v>259</v>
      </c>
      <c r="V18" s="58" t="s">
        <v>4</v>
      </c>
      <c r="W18" s="58" t="s">
        <v>259</v>
      </c>
      <c r="X18" s="58" t="s">
        <v>4</v>
      </c>
    </row>
    <row r="19" spans="2:24" ht="22.5" x14ac:dyDescent="0.55000000000000004">
      <c r="B19" s="97" t="s">
        <v>23</v>
      </c>
      <c r="C19" s="198" t="s">
        <v>41</v>
      </c>
      <c r="D19" s="199"/>
      <c r="E19" s="200"/>
      <c r="F19" s="198" t="s">
        <v>25</v>
      </c>
      <c r="G19" s="199"/>
      <c r="H19" s="199"/>
      <c r="I19" s="199"/>
      <c r="J19" s="200"/>
      <c r="K19" s="56"/>
      <c r="L19" s="15"/>
      <c r="M19" s="15"/>
      <c r="N19" s="97" t="s">
        <v>21</v>
      </c>
      <c r="O19" s="160" t="s">
        <v>22</v>
      </c>
      <c r="P19" s="205">
        <v>95</v>
      </c>
      <c r="Q19" s="15"/>
      <c r="R19" s="15"/>
      <c r="S19" s="15"/>
      <c r="T19" s="15"/>
      <c r="U19" s="15"/>
      <c r="V19" s="15"/>
      <c r="W19" s="15"/>
      <c r="X19" s="16"/>
    </row>
    <row r="20" spans="2:24" ht="22.5" x14ac:dyDescent="0.55000000000000004">
      <c r="B20" s="98"/>
      <c r="C20" s="198"/>
      <c r="D20" s="199"/>
      <c r="E20" s="200"/>
      <c r="F20" s="198"/>
      <c r="G20" s="199"/>
      <c r="H20" s="199"/>
      <c r="I20" s="199"/>
      <c r="J20" s="200"/>
      <c r="K20" s="54"/>
      <c r="L20" s="15"/>
      <c r="M20" s="15"/>
      <c r="N20" s="98"/>
      <c r="O20" s="161"/>
      <c r="P20" s="206"/>
      <c r="Q20" s="15"/>
      <c r="R20" s="15"/>
      <c r="S20" s="15"/>
      <c r="T20" s="15"/>
      <c r="U20" s="15"/>
      <c r="V20" s="15"/>
      <c r="W20" s="15"/>
      <c r="X20" s="16"/>
    </row>
    <row r="21" spans="2:24" ht="22.5" x14ac:dyDescent="0.55000000000000004">
      <c r="B21" s="99"/>
      <c r="C21" s="198"/>
      <c r="D21" s="199"/>
      <c r="E21" s="200"/>
      <c r="F21" s="198"/>
      <c r="G21" s="199"/>
      <c r="H21" s="199"/>
      <c r="I21" s="199"/>
      <c r="J21" s="200"/>
      <c r="K21" s="55"/>
      <c r="L21" s="15"/>
      <c r="M21" s="15"/>
      <c r="N21" s="99"/>
      <c r="O21" s="162"/>
      <c r="P21" s="206"/>
      <c r="Q21" s="15"/>
      <c r="R21" s="15"/>
      <c r="S21" s="15"/>
      <c r="T21" s="15"/>
      <c r="U21" s="15"/>
      <c r="V21" s="15"/>
      <c r="W21" s="15"/>
      <c r="X21" s="16"/>
    </row>
    <row r="22" spans="2:24" ht="22.5" customHeight="1" x14ac:dyDescent="0.55000000000000004">
      <c r="B22" s="97" t="s">
        <v>33</v>
      </c>
      <c r="C22" s="201" t="s">
        <v>42</v>
      </c>
      <c r="D22" s="202"/>
      <c r="E22" s="203"/>
      <c r="F22" s="204" t="s">
        <v>103</v>
      </c>
      <c r="G22" s="202"/>
      <c r="H22" s="202"/>
      <c r="I22" s="202"/>
      <c r="J22" s="203"/>
      <c r="K22" s="153" t="s">
        <v>55</v>
      </c>
      <c r="L22" s="193"/>
      <c r="M22" s="193"/>
      <c r="N22" s="150" t="s">
        <v>81</v>
      </c>
      <c r="O22" s="163" t="s">
        <v>43</v>
      </c>
      <c r="P22" s="207">
        <v>100</v>
      </c>
      <c r="Q22" s="193"/>
      <c r="R22" s="193"/>
      <c r="S22" s="193"/>
      <c r="T22" s="193"/>
      <c r="U22" s="193"/>
      <c r="V22" s="193"/>
      <c r="W22" s="193"/>
      <c r="X22" s="194"/>
    </row>
    <row r="23" spans="2:24" ht="22.5" customHeight="1" x14ac:dyDescent="0.55000000000000004">
      <c r="B23" s="98"/>
      <c r="C23" s="201"/>
      <c r="D23" s="202"/>
      <c r="E23" s="203"/>
      <c r="F23" s="201"/>
      <c r="G23" s="202"/>
      <c r="H23" s="202"/>
      <c r="I23" s="202"/>
      <c r="J23" s="203"/>
      <c r="K23" s="154"/>
      <c r="L23" s="193"/>
      <c r="M23" s="193"/>
      <c r="N23" s="151"/>
      <c r="O23" s="164"/>
      <c r="P23" s="207"/>
      <c r="Q23" s="193"/>
      <c r="R23" s="193"/>
      <c r="S23" s="193"/>
      <c r="T23" s="193"/>
      <c r="U23" s="193"/>
      <c r="V23" s="193"/>
      <c r="W23" s="193"/>
      <c r="X23" s="194"/>
    </row>
    <row r="24" spans="2:24" ht="22.5" customHeight="1" x14ac:dyDescent="0.55000000000000004">
      <c r="B24" s="98"/>
      <c r="C24" s="201"/>
      <c r="D24" s="202"/>
      <c r="E24" s="203"/>
      <c r="F24" s="201"/>
      <c r="G24" s="202"/>
      <c r="H24" s="202"/>
      <c r="I24" s="202"/>
      <c r="J24" s="203"/>
      <c r="K24" s="154"/>
      <c r="L24" s="193"/>
      <c r="M24" s="193"/>
      <c r="N24" s="151"/>
      <c r="O24" s="164"/>
      <c r="P24" s="207"/>
      <c r="Q24" s="193"/>
      <c r="R24" s="193"/>
      <c r="S24" s="193"/>
      <c r="T24" s="193"/>
      <c r="U24" s="193"/>
      <c r="V24" s="193"/>
      <c r="W24" s="193"/>
      <c r="X24" s="194"/>
    </row>
    <row r="25" spans="2:24" ht="23.25" customHeight="1" x14ac:dyDescent="0.55000000000000004">
      <c r="B25" s="99"/>
      <c r="C25" s="201"/>
      <c r="D25" s="202"/>
      <c r="E25" s="203"/>
      <c r="F25" s="201"/>
      <c r="G25" s="202"/>
      <c r="H25" s="202"/>
      <c r="I25" s="202"/>
      <c r="J25" s="203"/>
      <c r="K25" s="155"/>
      <c r="L25" s="193"/>
      <c r="M25" s="193"/>
      <c r="N25" s="152"/>
      <c r="O25" s="165"/>
      <c r="P25" s="207"/>
      <c r="Q25" s="193"/>
      <c r="R25" s="193"/>
      <c r="S25" s="193"/>
      <c r="T25" s="193"/>
      <c r="U25" s="193"/>
      <c r="V25" s="193"/>
      <c r="W25" s="193"/>
      <c r="X25" s="194"/>
    </row>
    <row r="26" spans="2:24" ht="18.75" customHeight="1" x14ac:dyDescent="0.55000000000000004">
      <c r="B26" s="97" t="s">
        <v>39</v>
      </c>
      <c r="C26" s="201" t="s">
        <v>24</v>
      </c>
      <c r="D26" s="202"/>
      <c r="E26" s="203"/>
      <c r="F26" s="204" t="s">
        <v>40</v>
      </c>
      <c r="G26" s="202"/>
      <c r="H26" s="202"/>
      <c r="I26" s="202"/>
      <c r="J26" s="203"/>
      <c r="K26" s="153" t="s">
        <v>55</v>
      </c>
      <c r="L26" s="158" t="s">
        <v>253</v>
      </c>
      <c r="M26" s="159"/>
      <c r="N26" s="150" t="s">
        <v>21</v>
      </c>
      <c r="O26" s="150" t="s">
        <v>22</v>
      </c>
      <c r="P26" s="208">
        <f>ROUND(P19*P22,0)</f>
        <v>9500</v>
      </c>
      <c r="Q26" s="59" t="s">
        <v>260</v>
      </c>
      <c r="R26" s="193"/>
      <c r="S26" s="193"/>
      <c r="T26" s="193"/>
      <c r="U26" s="59" t="s">
        <v>260</v>
      </c>
      <c r="V26" s="193"/>
      <c r="W26" s="193"/>
      <c r="X26" s="194"/>
    </row>
    <row r="27" spans="2:24" ht="18.75" customHeight="1" x14ac:dyDescent="0.55000000000000004">
      <c r="B27" s="98"/>
      <c r="C27" s="201"/>
      <c r="D27" s="202"/>
      <c r="E27" s="203"/>
      <c r="F27" s="201"/>
      <c r="G27" s="202"/>
      <c r="H27" s="202"/>
      <c r="I27" s="202"/>
      <c r="J27" s="203"/>
      <c r="K27" s="154"/>
      <c r="L27" s="146"/>
      <c r="M27" s="147"/>
      <c r="N27" s="151"/>
      <c r="O27" s="151"/>
      <c r="P27" s="208"/>
      <c r="Q27" s="68"/>
      <c r="R27" s="193"/>
      <c r="S27" s="193"/>
      <c r="T27" s="193"/>
      <c r="U27" s="68"/>
      <c r="V27" s="193"/>
      <c r="W27" s="193"/>
      <c r="X27" s="194"/>
    </row>
    <row r="28" spans="2:24" ht="18.75" customHeight="1" x14ac:dyDescent="0.55000000000000004">
      <c r="B28" s="98"/>
      <c r="C28" s="201"/>
      <c r="D28" s="202"/>
      <c r="E28" s="203"/>
      <c r="F28" s="201"/>
      <c r="G28" s="202"/>
      <c r="H28" s="202"/>
      <c r="I28" s="202"/>
      <c r="J28" s="203"/>
      <c r="K28" s="154"/>
      <c r="L28" s="146"/>
      <c r="M28" s="147"/>
      <c r="N28" s="151"/>
      <c r="O28" s="151"/>
      <c r="P28" s="208"/>
      <c r="Q28" s="65"/>
      <c r="R28" s="66"/>
      <c r="S28" s="65"/>
      <c r="T28" s="66"/>
      <c r="U28" s="65"/>
      <c r="V28" s="66"/>
      <c r="W28" s="65"/>
      <c r="X28" s="66"/>
    </row>
    <row r="29" spans="2:24" ht="19.5" customHeight="1" x14ac:dyDescent="0.55000000000000004">
      <c r="B29" s="99"/>
      <c r="C29" s="201"/>
      <c r="D29" s="202"/>
      <c r="E29" s="203"/>
      <c r="F29" s="201"/>
      <c r="G29" s="202"/>
      <c r="H29" s="202"/>
      <c r="I29" s="202"/>
      <c r="J29" s="203"/>
      <c r="K29" s="155"/>
      <c r="L29" s="148"/>
      <c r="M29" s="149"/>
      <c r="N29" s="152"/>
      <c r="O29" s="152"/>
      <c r="P29" s="208"/>
      <c r="Q29" s="65"/>
      <c r="R29" s="66"/>
      <c r="S29" s="65"/>
      <c r="T29" s="67"/>
      <c r="U29" s="65"/>
      <c r="V29" s="66"/>
      <c r="W29" s="65"/>
      <c r="X29" s="67"/>
    </row>
    <row r="30" spans="2:24" ht="22.5" x14ac:dyDescent="0.55000000000000004">
      <c r="B30" s="97" t="s">
        <v>44</v>
      </c>
      <c r="C30" s="201" t="s">
        <v>115</v>
      </c>
      <c r="D30" s="202"/>
      <c r="E30" s="203"/>
      <c r="F30" s="204" t="s">
        <v>64</v>
      </c>
      <c r="G30" s="202"/>
      <c r="H30" s="202"/>
      <c r="I30" s="202"/>
      <c r="J30" s="203"/>
      <c r="K30" s="61"/>
      <c r="L30" s="193"/>
      <c r="M30" s="193"/>
      <c r="N30" s="150"/>
      <c r="O30" s="150" t="s">
        <v>65</v>
      </c>
      <c r="P30" s="209">
        <v>70</v>
      </c>
      <c r="Q30" s="193"/>
      <c r="R30" s="193"/>
      <c r="S30" s="193"/>
      <c r="T30" s="193"/>
      <c r="U30" s="193"/>
      <c r="V30" s="193"/>
      <c r="W30" s="193"/>
      <c r="X30" s="194"/>
    </row>
    <row r="31" spans="2:24" ht="22.5" x14ac:dyDescent="0.55000000000000004">
      <c r="B31" s="98"/>
      <c r="C31" s="201"/>
      <c r="D31" s="202"/>
      <c r="E31" s="203"/>
      <c r="F31" s="201"/>
      <c r="G31" s="202"/>
      <c r="H31" s="202"/>
      <c r="I31" s="202"/>
      <c r="J31" s="203"/>
      <c r="K31" s="61"/>
      <c r="L31" s="193"/>
      <c r="M31" s="193"/>
      <c r="N31" s="151"/>
      <c r="O31" s="151"/>
      <c r="P31" s="209"/>
      <c r="Q31" s="193"/>
      <c r="R31" s="193"/>
      <c r="S31" s="193"/>
      <c r="T31" s="193"/>
      <c r="U31" s="193"/>
      <c r="V31" s="193"/>
      <c r="W31" s="193"/>
      <c r="X31" s="194"/>
    </row>
    <row r="32" spans="2:24" ht="22.5" x14ac:dyDescent="0.55000000000000004">
      <c r="B32" s="98"/>
      <c r="C32" s="201"/>
      <c r="D32" s="202"/>
      <c r="E32" s="203"/>
      <c r="F32" s="201"/>
      <c r="G32" s="202"/>
      <c r="H32" s="202"/>
      <c r="I32" s="202"/>
      <c r="J32" s="203"/>
      <c r="K32" s="61"/>
      <c r="L32" s="193"/>
      <c r="M32" s="193"/>
      <c r="N32" s="151"/>
      <c r="O32" s="151"/>
      <c r="P32" s="209"/>
      <c r="Q32" s="193"/>
      <c r="R32" s="193"/>
      <c r="S32" s="193"/>
      <c r="T32" s="193"/>
      <c r="U32" s="193"/>
      <c r="V32" s="193"/>
      <c r="W32" s="193"/>
      <c r="X32" s="194"/>
    </row>
    <row r="33" spans="2:24" ht="22.5" x14ac:dyDescent="0.55000000000000004">
      <c r="B33" s="99"/>
      <c r="C33" s="201"/>
      <c r="D33" s="202"/>
      <c r="E33" s="203"/>
      <c r="F33" s="201"/>
      <c r="G33" s="202"/>
      <c r="H33" s="202"/>
      <c r="I33" s="202"/>
      <c r="J33" s="203"/>
      <c r="K33" s="62"/>
      <c r="L33" s="193"/>
      <c r="M33" s="193"/>
      <c r="N33" s="152"/>
      <c r="O33" s="152"/>
      <c r="P33" s="209"/>
      <c r="Q33" s="193"/>
      <c r="R33" s="193"/>
      <c r="S33" s="193"/>
      <c r="T33" s="193"/>
      <c r="U33" s="193"/>
      <c r="V33" s="193"/>
      <c r="W33" s="193"/>
      <c r="X33" s="194"/>
    </row>
    <row r="34" spans="2:24" ht="22.5" x14ac:dyDescent="0.55000000000000004">
      <c r="B34" s="97" t="s">
        <v>246</v>
      </c>
      <c r="C34" s="201" t="s">
        <v>116</v>
      </c>
      <c r="D34" s="202"/>
      <c r="E34" s="203"/>
      <c r="F34" s="204" t="s">
        <v>247</v>
      </c>
      <c r="G34" s="202"/>
      <c r="H34" s="202"/>
      <c r="I34" s="202"/>
      <c r="J34" s="203"/>
      <c r="K34" s="153" t="s">
        <v>55</v>
      </c>
      <c r="L34" s="193"/>
      <c r="M34" s="193"/>
      <c r="N34" s="150" t="s">
        <v>21</v>
      </c>
      <c r="O34" s="150" t="s">
        <v>22</v>
      </c>
      <c r="P34" s="208">
        <f>ROUND(P26*P30/100,0)</f>
        <v>6650</v>
      </c>
      <c r="Q34" s="59" t="s">
        <v>260</v>
      </c>
      <c r="R34" s="193"/>
      <c r="S34" s="193"/>
      <c r="T34" s="193"/>
      <c r="U34" s="193"/>
      <c r="V34" s="193"/>
      <c r="W34" s="193"/>
      <c r="X34" s="194"/>
    </row>
    <row r="35" spans="2:24" ht="22.5" x14ac:dyDescent="0.55000000000000004">
      <c r="B35" s="98"/>
      <c r="C35" s="201"/>
      <c r="D35" s="202"/>
      <c r="E35" s="203"/>
      <c r="F35" s="201"/>
      <c r="G35" s="202"/>
      <c r="H35" s="202"/>
      <c r="I35" s="202"/>
      <c r="J35" s="203"/>
      <c r="K35" s="154"/>
      <c r="L35" s="193"/>
      <c r="M35" s="193"/>
      <c r="N35" s="151"/>
      <c r="O35" s="151"/>
      <c r="P35" s="208"/>
      <c r="Q35" s="68"/>
      <c r="R35" s="193"/>
      <c r="S35" s="193"/>
      <c r="T35" s="193"/>
      <c r="U35" s="193"/>
      <c r="V35" s="193"/>
      <c r="W35" s="193"/>
      <c r="X35" s="194"/>
    </row>
    <row r="36" spans="2:24" ht="22.5" x14ac:dyDescent="0.55000000000000004">
      <c r="B36" s="98"/>
      <c r="C36" s="201"/>
      <c r="D36" s="202"/>
      <c r="E36" s="203"/>
      <c r="F36" s="201"/>
      <c r="G36" s="202"/>
      <c r="H36" s="202"/>
      <c r="I36" s="202"/>
      <c r="J36" s="203"/>
      <c r="K36" s="154"/>
      <c r="L36" s="193"/>
      <c r="M36" s="193"/>
      <c r="N36" s="151"/>
      <c r="O36" s="151"/>
      <c r="P36" s="208"/>
      <c r="Q36" s="65"/>
      <c r="R36" s="66"/>
      <c r="S36" s="65"/>
      <c r="T36" s="66"/>
      <c r="U36" s="193"/>
      <c r="V36" s="193"/>
      <c r="W36" s="193"/>
      <c r="X36" s="194"/>
    </row>
    <row r="37" spans="2:24" ht="22.5" x14ac:dyDescent="0.55000000000000004">
      <c r="B37" s="99"/>
      <c r="C37" s="201"/>
      <c r="D37" s="202"/>
      <c r="E37" s="203"/>
      <c r="F37" s="201"/>
      <c r="G37" s="202"/>
      <c r="H37" s="202"/>
      <c r="I37" s="202"/>
      <c r="J37" s="203"/>
      <c r="K37" s="155"/>
      <c r="L37" s="193"/>
      <c r="M37" s="193"/>
      <c r="N37" s="152"/>
      <c r="O37" s="152"/>
      <c r="P37" s="208"/>
      <c r="Q37" s="65"/>
      <c r="R37" s="66"/>
      <c r="S37" s="65"/>
      <c r="T37" s="67"/>
      <c r="U37" s="193"/>
      <c r="V37" s="193"/>
      <c r="W37" s="193"/>
      <c r="X37" s="194"/>
    </row>
    <row r="38" spans="2:24" ht="22.5" x14ac:dyDescent="0.55000000000000004">
      <c r="B38" s="97" t="s">
        <v>248</v>
      </c>
      <c r="C38" s="201" t="s">
        <v>174</v>
      </c>
      <c r="D38" s="202"/>
      <c r="E38" s="203"/>
      <c r="F38" s="204" t="s">
        <v>249</v>
      </c>
      <c r="G38" s="202"/>
      <c r="H38" s="202"/>
      <c r="I38" s="202"/>
      <c r="J38" s="203"/>
      <c r="K38" s="63"/>
      <c r="L38" s="193"/>
      <c r="M38" s="193"/>
      <c r="N38" s="150" t="s">
        <v>21</v>
      </c>
      <c r="O38" s="150" t="s">
        <v>22</v>
      </c>
      <c r="P38" s="208">
        <f>P34</f>
        <v>6650</v>
      </c>
      <c r="Q38" s="59" t="s">
        <v>260</v>
      </c>
      <c r="R38" s="193"/>
      <c r="S38" s="193"/>
      <c r="T38" s="193"/>
      <c r="U38" s="193"/>
      <c r="V38" s="193"/>
      <c r="W38" s="193"/>
      <c r="X38" s="194"/>
    </row>
    <row r="39" spans="2:24" ht="22.5" x14ac:dyDescent="0.55000000000000004">
      <c r="B39" s="98"/>
      <c r="C39" s="201"/>
      <c r="D39" s="202"/>
      <c r="E39" s="203"/>
      <c r="F39" s="201"/>
      <c r="G39" s="202"/>
      <c r="H39" s="202"/>
      <c r="I39" s="202"/>
      <c r="J39" s="203"/>
      <c r="K39" s="63"/>
      <c r="L39" s="193"/>
      <c r="M39" s="193"/>
      <c r="N39" s="151"/>
      <c r="O39" s="151"/>
      <c r="P39" s="208"/>
      <c r="Q39" s="68"/>
      <c r="R39" s="193"/>
      <c r="S39" s="193"/>
      <c r="T39" s="193"/>
      <c r="U39" s="193"/>
      <c r="V39" s="193"/>
      <c r="W39" s="193"/>
      <c r="X39" s="194"/>
    </row>
    <row r="40" spans="2:24" ht="22.5" x14ac:dyDescent="0.55000000000000004">
      <c r="B40" s="98"/>
      <c r="C40" s="201"/>
      <c r="D40" s="202"/>
      <c r="E40" s="203"/>
      <c r="F40" s="201"/>
      <c r="G40" s="202"/>
      <c r="H40" s="202"/>
      <c r="I40" s="202"/>
      <c r="J40" s="203"/>
      <c r="K40" s="63"/>
      <c r="L40" s="193"/>
      <c r="M40" s="193"/>
      <c r="N40" s="151"/>
      <c r="O40" s="151"/>
      <c r="P40" s="208"/>
      <c r="Q40" s="65"/>
      <c r="R40" s="66"/>
      <c r="S40" s="65"/>
      <c r="T40" s="66"/>
      <c r="U40" s="193"/>
      <c r="V40" s="193"/>
      <c r="W40" s="193"/>
      <c r="X40" s="194"/>
    </row>
    <row r="41" spans="2:24" ht="22.5" x14ac:dyDescent="0.55000000000000004">
      <c r="B41" s="99"/>
      <c r="C41" s="201"/>
      <c r="D41" s="202"/>
      <c r="E41" s="203"/>
      <c r="F41" s="201"/>
      <c r="G41" s="202"/>
      <c r="H41" s="202"/>
      <c r="I41" s="202"/>
      <c r="J41" s="203"/>
      <c r="K41" s="64"/>
      <c r="L41" s="193"/>
      <c r="M41" s="193"/>
      <c r="N41" s="152"/>
      <c r="O41" s="152"/>
      <c r="P41" s="208"/>
      <c r="Q41" s="65"/>
      <c r="R41" s="66"/>
      <c r="S41" s="65"/>
      <c r="T41" s="67"/>
      <c r="U41" s="193"/>
      <c r="V41" s="193"/>
      <c r="W41" s="193"/>
      <c r="X41" s="194"/>
    </row>
    <row r="42" spans="2:24" ht="22.5" x14ac:dyDescent="0.55000000000000004">
      <c r="B42" s="97" t="s">
        <v>263</v>
      </c>
      <c r="C42" s="204" t="s">
        <v>264</v>
      </c>
      <c r="D42" s="202"/>
      <c r="E42" s="203"/>
      <c r="F42" s="204" t="s">
        <v>265</v>
      </c>
      <c r="G42" s="202"/>
      <c r="H42" s="202"/>
      <c r="I42" s="202"/>
      <c r="J42" s="203"/>
      <c r="K42" s="63"/>
      <c r="L42" s="193"/>
      <c r="M42" s="193"/>
      <c r="N42" s="150" t="s">
        <v>21</v>
      </c>
      <c r="O42" s="150" t="s">
        <v>22</v>
      </c>
      <c r="P42" s="208">
        <f>P34</f>
        <v>6650</v>
      </c>
      <c r="Q42" s="59" t="s">
        <v>260</v>
      </c>
      <c r="R42" s="193"/>
      <c r="S42" s="193"/>
      <c r="T42" s="193"/>
      <c r="U42" s="193"/>
      <c r="V42" s="193"/>
      <c r="W42" s="193"/>
      <c r="X42" s="194"/>
    </row>
    <row r="43" spans="2:24" ht="22.5" x14ac:dyDescent="0.55000000000000004">
      <c r="B43" s="98"/>
      <c r="C43" s="201"/>
      <c r="D43" s="202"/>
      <c r="E43" s="203"/>
      <c r="F43" s="201"/>
      <c r="G43" s="202"/>
      <c r="H43" s="202"/>
      <c r="I43" s="202"/>
      <c r="J43" s="203"/>
      <c r="K43" s="63"/>
      <c r="L43" s="193"/>
      <c r="M43" s="193"/>
      <c r="N43" s="151"/>
      <c r="O43" s="151"/>
      <c r="P43" s="208"/>
      <c r="Q43" s="68"/>
      <c r="R43" s="193"/>
      <c r="S43" s="193"/>
      <c r="T43" s="193"/>
      <c r="U43" s="193"/>
      <c r="V43" s="193"/>
      <c r="W43" s="193"/>
      <c r="X43" s="194"/>
    </row>
    <row r="44" spans="2:24" ht="22.5" x14ac:dyDescent="0.55000000000000004">
      <c r="B44" s="98"/>
      <c r="C44" s="201"/>
      <c r="D44" s="202"/>
      <c r="E44" s="203"/>
      <c r="F44" s="201"/>
      <c r="G44" s="202"/>
      <c r="H44" s="202"/>
      <c r="I44" s="202"/>
      <c r="J44" s="203"/>
      <c r="K44" s="63"/>
      <c r="L44" s="193"/>
      <c r="M44" s="193"/>
      <c r="N44" s="151"/>
      <c r="O44" s="151"/>
      <c r="P44" s="208"/>
      <c r="Q44" s="65"/>
      <c r="R44" s="66"/>
      <c r="S44" s="65"/>
      <c r="T44" s="66"/>
      <c r="U44" s="193"/>
      <c r="V44" s="193"/>
      <c r="W44" s="193"/>
      <c r="X44" s="194"/>
    </row>
    <row r="45" spans="2:24" ht="22.5" x14ac:dyDescent="0.55000000000000004">
      <c r="B45" s="99"/>
      <c r="C45" s="201"/>
      <c r="D45" s="202"/>
      <c r="E45" s="203"/>
      <c r="F45" s="201"/>
      <c r="G45" s="202"/>
      <c r="H45" s="202"/>
      <c r="I45" s="202"/>
      <c r="J45" s="203"/>
      <c r="K45" s="64"/>
      <c r="L45" s="193"/>
      <c r="M45" s="193"/>
      <c r="N45" s="152"/>
      <c r="O45" s="152"/>
      <c r="P45" s="208"/>
      <c r="Q45" s="65"/>
      <c r="R45" s="66"/>
      <c r="S45" s="65"/>
      <c r="T45" s="67"/>
      <c r="U45" s="193"/>
      <c r="V45" s="193"/>
      <c r="W45" s="193"/>
      <c r="X45" s="194"/>
    </row>
    <row r="46" spans="2:24" ht="22.5" x14ac:dyDescent="0.55000000000000004">
      <c r="B46" s="97" t="s">
        <v>261</v>
      </c>
      <c r="C46" s="204" t="s">
        <v>250</v>
      </c>
      <c r="D46" s="202"/>
      <c r="E46" s="203"/>
      <c r="F46" s="204" t="s">
        <v>262</v>
      </c>
      <c r="G46" s="202"/>
      <c r="H46" s="202"/>
      <c r="I46" s="202"/>
      <c r="J46" s="203"/>
      <c r="K46" s="63"/>
      <c r="L46" s="193"/>
      <c r="M46" s="193"/>
      <c r="N46" s="150" t="s">
        <v>21</v>
      </c>
      <c r="O46" s="150" t="s">
        <v>22</v>
      </c>
      <c r="P46" s="208">
        <f>P38</f>
        <v>6650</v>
      </c>
      <c r="Q46" s="59" t="s">
        <v>260</v>
      </c>
      <c r="R46" s="193"/>
      <c r="S46" s="193"/>
      <c r="T46" s="193"/>
      <c r="U46" s="193"/>
      <c r="V46" s="193"/>
      <c r="W46" s="193"/>
      <c r="X46" s="194"/>
    </row>
    <row r="47" spans="2:24" ht="22.5" x14ac:dyDescent="0.55000000000000004">
      <c r="B47" s="98"/>
      <c r="C47" s="201"/>
      <c r="D47" s="202"/>
      <c r="E47" s="203"/>
      <c r="F47" s="201"/>
      <c r="G47" s="202"/>
      <c r="H47" s="202"/>
      <c r="I47" s="202"/>
      <c r="J47" s="203"/>
      <c r="K47" s="63"/>
      <c r="L47" s="193"/>
      <c r="M47" s="193"/>
      <c r="N47" s="151"/>
      <c r="O47" s="151"/>
      <c r="P47" s="208"/>
      <c r="Q47" s="68"/>
      <c r="R47" s="193"/>
      <c r="S47" s="193"/>
      <c r="T47" s="193"/>
      <c r="U47" s="193"/>
      <c r="V47" s="193"/>
      <c r="W47" s="193"/>
      <c r="X47" s="194"/>
    </row>
    <row r="48" spans="2:24" ht="22.5" x14ac:dyDescent="0.55000000000000004">
      <c r="B48" s="98"/>
      <c r="C48" s="201"/>
      <c r="D48" s="202"/>
      <c r="E48" s="203"/>
      <c r="F48" s="201"/>
      <c r="G48" s="202"/>
      <c r="H48" s="202"/>
      <c r="I48" s="202"/>
      <c r="J48" s="203"/>
      <c r="K48" s="63"/>
      <c r="L48" s="193"/>
      <c r="M48" s="193"/>
      <c r="N48" s="151"/>
      <c r="O48" s="151"/>
      <c r="P48" s="208"/>
      <c r="Q48" s="65"/>
      <c r="R48" s="66"/>
      <c r="S48" s="65"/>
      <c r="T48" s="66"/>
      <c r="U48" s="193"/>
      <c r="V48" s="193"/>
      <c r="W48" s="193"/>
      <c r="X48" s="194"/>
    </row>
    <row r="49" spans="2:24" ht="22.5" x14ac:dyDescent="0.55000000000000004">
      <c r="B49" s="99"/>
      <c r="C49" s="201"/>
      <c r="D49" s="202"/>
      <c r="E49" s="203"/>
      <c r="F49" s="201"/>
      <c r="G49" s="202"/>
      <c r="H49" s="202"/>
      <c r="I49" s="202"/>
      <c r="J49" s="203"/>
      <c r="K49" s="64"/>
      <c r="L49" s="193"/>
      <c r="M49" s="193"/>
      <c r="N49" s="152"/>
      <c r="O49" s="152"/>
      <c r="P49" s="208"/>
      <c r="Q49" s="65"/>
      <c r="R49" s="66"/>
      <c r="S49" s="65"/>
      <c r="T49" s="67"/>
      <c r="U49" s="193"/>
      <c r="V49" s="193"/>
      <c r="W49" s="193"/>
      <c r="X49" s="194"/>
    </row>
    <row r="50" spans="2:24" ht="22.5" x14ac:dyDescent="0.55000000000000004">
      <c r="B50" s="97" t="s">
        <v>46</v>
      </c>
      <c r="C50" s="201" t="s">
        <v>66</v>
      </c>
      <c r="D50" s="202"/>
      <c r="E50" s="203"/>
      <c r="F50" s="204" t="s">
        <v>64</v>
      </c>
      <c r="G50" s="202"/>
      <c r="H50" s="202"/>
      <c r="I50" s="202"/>
      <c r="J50" s="203"/>
      <c r="K50" s="61"/>
      <c r="L50" s="193"/>
      <c r="M50" s="193"/>
      <c r="N50" s="150"/>
      <c r="O50" s="150" t="s">
        <v>65</v>
      </c>
      <c r="P50" s="209">
        <v>10</v>
      </c>
      <c r="Q50" s="193"/>
      <c r="R50" s="193"/>
      <c r="S50" s="193"/>
      <c r="T50" s="193"/>
      <c r="U50" s="193"/>
      <c r="V50" s="193"/>
      <c r="W50" s="193"/>
      <c r="X50" s="194"/>
    </row>
    <row r="51" spans="2:24" ht="22.5" x14ac:dyDescent="0.55000000000000004">
      <c r="B51" s="98"/>
      <c r="C51" s="201"/>
      <c r="D51" s="202"/>
      <c r="E51" s="203"/>
      <c r="F51" s="201"/>
      <c r="G51" s="202"/>
      <c r="H51" s="202"/>
      <c r="I51" s="202"/>
      <c r="J51" s="203"/>
      <c r="K51" s="61"/>
      <c r="L51" s="193"/>
      <c r="M51" s="193"/>
      <c r="N51" s="151"/>
      <c r="O51" s="151"/>
      <c r="P51" s="209"/>
      <c r="Q51" s="193"/>
      <c r="R51" s="193"/>
      <c r="S51" s="193"/>
      <c r="T51" s="193"/>
      <c r="U51" s="193"/>
      <c r="V51" s="193"/>
      <c r="W51" s="193"/>
      <c r="X51" s="194"/>
    </row>
    <row r="52" spans="2:24" ht="22.5" x14ac:dyDescent="0.55000000000000004">
      <c r="B52" s="98"/>
      <c r="C52" s="201"/>
      <c r="D52" s="202"/>
      <c r="E52" s="203"/>
      <c r="F52" s="201"/>
      <c r="G52" s="202"/>
      <c r="H52" s="202"/>
      <c r="I52" s="202"/>
      <c r="J52" s="203"/>
      <c r="K52" s="61"/>
      <c r="L52" s="193"/>
      <c r="M52" s="193"/>
      <c r="N52" s="151"/>
      <c r="O52" s="151"/>
      <c r="P52" s="209"/>
      <c r="Q52" s="193"/>
      <c r="R52" s="193"/>
      <c r="S52" s="193"/>
      <c r="T52" s="193"/>
      <c r="U52" s="193"/>
      <c r="V52" s="193"/>
      <c r="W52" s="193"/>
      <c r="X52" s="194"/>
    </row>
    <row r="53" spans="2:24" ht="22.5" x14ac:dyDescent="0.55000000000000004">
      <c r="B53" s="99"/>
      <c r="C53" s="201"/>
      <c r="D53" s="202"/>
      <c r="E53" s="203"/>
      <c r="F53" s="201"/>
      <c r="G53" s="202"/>
      <c r="H53" s="202"/>
      <c r="I53" s="202"/>
      <c r="J53" s="203"/>
      <c r="K53" s="62"/>
      <c r="L53" s="193"/>
      <c r="M53" s="193"/>
      <c r="N53" s="152"/>
      <c r="O53" s="152"/>
      <c r="P53" s="209"/>
      <c r="Q53" s="193"/>
      <c r="R53" s="193"/>
      <c r="S53" s="193"/>
      <c r="T53" s="193"/>
      <c r="U53" s="193"/>
      <c r="V53" s="193"/>
      <c r="W53" s="193"/>
      <c r="X53" s="194"/>
    </row>
    <row r="54" spans="2:24" ht="22.5" x14ac:dyDescent="0.55000000000000004">
      <c r="B54" s="97" t="s">
        <v>68</v>
      </c>
      <c r="C54" s="201" t="s">
        <v>266</v>
      </c>
      <c r="D54" s="202"/>
      <c r="E54" s="203"/>
      <c r="F54" s="204" t="s">
        <v>99</v>
      </c>
      <c r="G54" s="202"/>
      <c r="H54" s="202"/>
      <c r="I54" s="202"/>
      <c r="J54" s="203"/>
      <c r="K54" s="153" t="s">
        <v>55</v>
      </c>
      <c r="L54" s="158" t="s">
        <v>254</v>
      </c>
      <c r="M54" s="159"/>
      <c r="N54" s="150" t="s">
        <v>21</v>
      </c>
      <c r="O54" s="150" t="s">
        <v>22</v>
      </c>
      <c r="P54" s="208">
        <f>ROUND(P26*P50/100,0)</f>
        <v>950</v>
      </c>
      <c r="Q54" s="59" t="s">
        <v>260</v>
      </c>
      <c r="R54" s="193"/>
      <c r="S54" s="193"/>
      <c r="T54" s="193"/>
      <c r="U54" s="59" t="s">
        <v>260</v>
      </c>
      <c r="V54" s="193"/>
      <c r="W54" s="193"/>
      <c r="X54" s="194"/>
    </row>
    <row r="55" spans="2:24" ht="22.5" x14ac:dyDescent="0.55000000000000004">
      <c r="B55" s="98"/>
      <c r="C55" s="201"/>
      <c r="D55" s="202"/>
      <c r="E55" s="203"/>
      <c r="F55" s="201"/>
      <c r="G55" s="202"/>
      <c r="H55" s="202"/>
      <c r="I55" s="202"/>
      <c r="J55" s="203"/>
      <c r="K55" s="154"/>
      <c r="L55" s="146"/>
      <c r="M55" s="147"/>
      <c r="N55" s="151"/>
      <c r="O55" s="151"/>
      <c r="P55" s="208"/>
      <c r="Q55" s="68"/>
      <c r="R55" s="193"/>
      <c r="S55" s="193"/>
      <c r="T55" s="193"/>
      <c r="U55" s="68"/>
      <c r="V55" s="193"/>
      <c r="W55" s="193"/>
      <c r="X55" s="194"/>
    </row>
    <row r="56" spans="2:24" ht="22.5" x14ac:dyDescent="0.55000000000000004">
      <c r="B56" s="98"/>
      <c r="C56" s="201"/>
      <c r="D56" s="202"/>
      <c r="E56" s="203"/>
      <c r="F56" s="201"/>
      <c r="G56" s="202"/>
      <c r="H56" s="202"/>
      <c r="I56" s="202"/>
      <c r="J56" s="203"/>
      <c r="K56" s="154"/>
      <c r="L56" s="146"/>
      <c r="M56" s="147"/>
      <c r="N56" s="151"/>
      <c r="O56" s="151"/>
      <c r="P56" s="208"/>
      <c r="Q56" s="65"/>
      <c r="R56" s="66"/>
      <c r="S56" s="65"/>
      <c r="T56" s="66"/>
      <c r="U56" s="65"/>
      <c r="V56" s="66"/>
      <c r="W56" s="65"/>
      <c r="X56" s="66"/>
    </row>
    <row r="57" spans="2:24" ht="22.5" x14ac:dyDescent="0.55000000000000004">
      <c r="B57" s="99"/>
      <c r="C57" s="201"/>
      <c r="D57" s="202"/>
      <c r="E57" s="203"/>
      <c r="F57" s="201"/>
      <c r="G57" s="202"/>
      <c r="H57" s="202"/>
      <c r="I57" s="202"/>
      <c r="J57" s="203"/>
      <c r="K57" s="155"/>
      <c r="L57" s="148"/>
      <c r="M57" s="149"/>
      <c r="N57" s="152"/>
      <c r="O57" s="152"/>
      <c r="P57" s="208"/>
      <c r="Q57" s="65"/>
      <c r="R57" s="66"/>
      <c r="S57" s="65"/>
      <c r="T57" s="67"/>
      <c r="U57" s="65"/>
      <c r="V57" s="66"/>
      <c r="W57" s="65"/>
      <c r="X57" s="67"/>
    </row>
    <row r="58" spans="2:24" ht="22.5" x14ac:dyDescent="0.55000000000000004">
      <c r="B58" s="97" t="s">
        <v>47</v>
      </c>
      <c r="C58" s="201" t="s">
        <v>69</v>
      </c>
      <c r="D58" s="202"/>
      <c r="E58" s="203"/>
      <c r="F58" s="204" t="s">
        <v>251</v>
      </c>
      <c r="G58" s="202"/>
      <c r="H58" s="202"/>
      <c r="I58" s="202"/>
      <c r="J58" s="203"/>
      <c r="K58" s="61"/>
      <c r="L58" s="193"/>
      <c r="M58" s="193"/>
      <c r="N58" s="150" t="s">
        <v>21</v>
      </c>
      <c r="O58" s="150" t="s">
        <v>22</v>
      </c>
      <c r="P58" s="208">
        <f>P34+P54</f>
        <v>7600</v>
      </c>
      <c r="Q58" s="193"/>
      <c r="R58" s="193"/>
      <c r="S58" s="193"/>
      <c r="T58" s="193"/>
      <c r="U58" s="193"/>
      <c r="V58" s="193"/>
      <c r="W58" s="193"/>
      <c r="X58" s="194"/>
    </row>
    <row r="59" spans="2:24" ht="22.5" x14ac:dyDescent="0.55000000000000004">
      <c r="B59" s="98"/>
      <c r="C59" s="201"/>
      <c r="D59" s="202"/>
      <c r="E59" s="203"/>
      <c r="F59" s="201"/>
      <c r="G59" s="202"/>
      <c r="H59" s="202"/>
      <c r="I59" s="202"/>
      <c r="J59" s="203"/>
      <c r="K59" s="61"/>
      <c r="L59" s="193"/>
      <c r="M59" s="193"/>
      <c r="N59" s="151"/>
      <c r="O59" s="151"/>
      <c r="P59" s="208"/>
      <c r="Q59" s="193"/>
      <c r="R59" s="193"/>
      <c r="S59" s="193"/>
      <c r="T59" s="193"/>
      <c r="U59" s="193"/>
      <c r="V59" s="193"/>
      <c r="W59" s="193"/>
      <c r="X59" s="194"/>
    </row>
    <row r="60" spans="2:24" ht="22.5" x14ac:dyDescent="0.55000000000000004">
      <c r="B60" s="98"/>
      <c r="C60" s="201"/>
      <c r="D60" s="202"/>
      <c r="E60" s="203"/>
      <c r="F60" s="201"/>
      <c r="G60" s="202"/>
      <c r="H60" s="202"/>
      <c r="I60" s="202"/>
      <c r="J60" s="203"/>
      <c r="K60" s="61"/>
      <c r="L60" s="193"/>
      <c r="M60" s="193"/>
      <c r="N60" s="151"/>
      <c r="O60" s="151"/>
      <c r="P60" s="208"/>
      <c r="Q60" s="193"/>
      <c r="R60" s="193"/>
      <c r="S60" s="193"/>
      <c r="T60" s="193"/>
      <c r="U60" s="193"/>
      <c r="V60" s="193"/>
      <c r="W60" s="193"/>
      <c r="X60" s="194"/>
    </row>
    <row r="61" spans="2:24" ht="22.5" x14ac:dyDescent="0.55000000000000004">
      <c r="B61" s="99"/>
      <c r="C61" s="201"/>
      <c r="D61" s="202"/>
      <c r="E61" s="203"/>
      <c r="F61" s="201"/>
      <c r="G61" s="202"/>
      <c r="H61" s="202"/>
      <c r="I61" s="202"/>
      <c r="J61" s="203"/>
      <c r="K61" s="62"/>
      <c r="L61" s="193"/>
      <c r="M61" s="193"/>
      <c r="N61" s="152"/>
      <c r="O61" s="152"/>
      <c r="P61" s="208"/>
      <c r="Q61" s="193"/>
      <c r="R61" s="193"/>
      <c r="S61" s="193"/>
      <c r="T61" s="193"/>
      <c r="U61" s="193"/>
      <c r="V61" s="193"/>
      <c r="W61" s="193"/>
      <c r="X61" s="194"/>
    </row>
    <row r="62" spans="2:24" ht="22.5" x14ac:dyDescent="0.55000000000000004">
      <c r="B62" s="97" t="s">
        <v>70</v>
      </c>
      <c r="C62" s="201" t="s">
        <v>71</v>
      </c>
      <c r="D62" s="202"/>
      <c r="E62" s="203"/>
      <c r="F62" s="204" t="s">
        <v>72</v>
      </c>
      <c r="G62" s="202"/>
      <c r="H62" s="202"/>
      <c r="I62" s="202"/>
      <c r="J62" s="203"/>
      <c r="K62" s="61"/>
      <c r="L62" s="193"/>
      <c r="M62" s="193"/>
      <c r="N62" s="150" t="s">
        <v>21</v>
      </c>
      <c r="O62" s="150" t="s">
        <v>22</v>
      </c>
      <c r="P62" s="208">
        <f>P26-P58</f>
        <v>1900</v>
      </c>
      <c r="Q62" s="193"/>
      <c r="R62" s="193"/>
      <c r="S62" s="193"/>
      <c r="T62" s="193"/>
      <c r="U62" s="193"/>
      <c r="V62" s="193"/>
      <c r="W62" s="193"/>
      <c r="X62" s="194"/>
    </row>
    <row r="63" spans="2:24" ht="22.5" x14ac:dyDescent="0.55000000000000004">
      <c r="B63" s="98"/>
      <c r="C63" s="201"/>
      <c r="D63" s="202"/>
      <c r="E63" s="203"/>
      <c r="F63" s="201"/>
      <c r="G63" s="202"/>
      <c r="H63" s="202"/>
      <c r="I63" s="202"/>
      <c r="J63" s="203"/>
      <c r="K63" s="61"/>
      <c r="L63" s="193"/>
      <c r="M63" s="193"/>
      <c r="N63" s="151"/>
      <c r="O63" s="151"/>
      <c r="P63" s="208"/>
      <c r="Q63" s="193"/>
      <c r="R63" s="193"/>
      <c r="S63" s="193"/>
      <c r="T63" s="193"/>
      <c r="U63" s="193"/>
      <c r="V63" s="193"/>
      <c r="W63" s="193"/>
      <c r="X63" s="194"/>
    </row>
    <row r="64" spans="2:24" ht="22.5" x14ac:dyDescent="0.55000000000000004">
      <c r="B64" s="98"/>
      <c r="C64" s="201"/>
      <c r="D64" s="202"/>
      <c r="E64" s="203"/>
      <c r="F64" s="201"/>
      <c r="G64" s="202"/>
      <c r="H64" s="202"/>
      <c r="I64" s="202"/>
      <c r="J64" s="203"/>
      <c r="K64" s="61"/>
      <c r="L64" s="193"/>
      <c r="M64" s="193"/>
      <c r="N64" s="151"/>
      <c r="O64" s="151"/>
      <c r="P64" s="208"/>
      <c r="Q64" s="193"/>
      <c r="R64" s="193"/>
      <c r="S64" s="193"/>
      <c r="T64" s="193"/>
      <c r="U64" s="193"/>
      <c r="V64" s="193"/>
      <c r="W64" s="193"/>
      <c r="X64" s="194"/>
    </row>
    <row r="65" spans="2:24" ht="22.5" x14ac:dyDescent="0.55000000000000004">
      <c r="B65" s="99"/>
      <c r="C65" s="201"/>
      <c r="D65" s="202"/>
      <c r="E65" s="203"/>
      <c r="F65" s="201"/>
      <c r="G65" s="202"/>
      <c r="H65" s="202"/>
      <c r="I65" s="202"/>
      <c r="J65" s="203"/>
      <c r="K65" s="62"/>
      <c r="L65" s="193"/>
      <c r="M65" s="193"/>
      <c r="N65" s="152"/>
      <c r="O65" s="152"/>
      <c r="P65" s="208"/>
      <c r="Q65" s="193"/>
      <c r="R65" s="193"/>
      <c r="S65" s="193"/>
      <c r="T65" s="193"/>
      <c r="U65" s="193"/>
      <c r="V65" s="193"/>
      <c r="W65" s="193"/>
      <c r="X65" s="194"/>
    </row>
    <row r="66" spans="2:24" ht="22.5" x14ac:dyDescent="0.55000000000000004">
      <c r="B66" s="97" t="s">
        <v>75</v>
      </c>
      <c r="C66" s="201" t="s">
        <v>73</v>
      </c>
      <c r="D66" s="202"/>
      <c r="E66" s="203"/>
      <c r="F66" s="204" t="s">
        <v>74</v>
      </c>
      <c r="G66" s="202"/>
      <c r="H66" s="202"/>
      <c r="I66" s="202"/>
      <c r="J66" s="203"/>
      <c r="K66" s="61"/>
      <c r="L66" s="193"/>
      <c r="M66" s="193"/>
      <c r="N66" s="150"/>
      <c r="O66" s="150" t="s">
        <v>65</v>
      </c>
      <c r="P66" s="209">
        <f>ROUND(P62/P$26*100,1)</f>
        <v>20</v>
      </c>
      <c r="Q66" s="193"/>
      <c r="R66" s="193"/>
      <c r="S66" s="193"/>
      <c r="T66" s="193"/>
      <c r="U66" s="193"/>
      <c r="V66" s="193"/>
      <c r="W66" s="193"/>
      <c r="X66" s="194"/>
    </row>
    <row r="67" spans="2:24" ht="22.5" x14ac:dyDescent="0.55000000000000004">
      <c r="B67" s="98"/>
      <c r="C67" s="201"/>
      <c r="D67" s="202"/>
      <c r="E67" s="203"/>
      <c r="F67" s="201"/>
      <c r="G67" s="202"/>
      <c r="H67" s="202"/>
      <c r="I67" s="202"/>
      <c r="J67" s="203"/>
      <c r="K67" s="61"/>
      <c r="L67" s="193"/>
      <c r="M67" s="193"/>
      <c r="N67" s="151"/>
      <c r="O67" s="151"/>
      <c r="P67" s="209"/>
      <c r="Q67" s="193"/>
      <c r="R67" s="193"/>
      <c r="S67" s="193"/>
      <c r="T67" s="193"/>
      <c r="U67" s="193"/>
      <c r="V67" s="193"/>
      <c r="W67" s="193"/>
      <c r="X67" s="194"/>
    </row>
    <row r="68" spans="2:24" ht="22.5" x14ac:dyDescent="0.55000000000000004">
      <c r="B68" s="98"/>
      <c r="C68" s="201"/>
      <c r="D68" s="202"/>
      <c r="E68" s="203"/>
      <c r="F68" s="201"/>
      <c r="G68" s="202"/>
      <c r="H68" s="202"/>
      <c r="I68" s="202"/>
      <c r="J68" s="203"/>
      <c r="K68" s="61"/>
      <c r="L68" s="193"/>
      <c r="M68" s="193"/>
      <c r="N68" s="151"/>
      <c r="O68" s="151"/>
      <c r="P68" s="209"/>
      <c r="Q68" s="193"/>
      <c r="R68" s="193"/>
      <c r="S68" s="193"/>
      <c r="T68" s="193"/>
      <c r="U68" s="193"/>
      <c r="V68" s="193"/>
      <c r="W68" s="193"/>
      <c r="X68" s="194"/>
    </row>
    <row r="69" spans="2:24" ht="22.5" x14ac:dyDescent="0.55000000000000004">
      <c r="B69" s="99"/>
      <c r="C69" s="201"/>
      <c r="D69" s="202"/>
      <c r="E69" s="203"/>
      <c r="F69" s="201"/>
      <c r="G69" s="202"/>
      <c r="H69" s="202"/>
      <c r="I69" s="202"/>
      <c r="J69" s="203"/>
      <c r="K69" s="62"/>
      <c r="L69" s="193"/>
      <c r="M69" s="193"/>
      <c r="N69" s="152"/>
      <c r="O69" s="152"/>
      <c r="P69" s="209"/>
      <c r="Q69" s="193"/>
      <c r="R69" s="193"/>
      <c r="S69" s="193"/>
      <c r="T69" s="193"/>
      <c r="U69" s="193"/>
      <c r="V69" s="193"/>
      <c r="W69" s="193"/>
      <c r="X69" s="194"/>
    </row>
    <row r="70" spans="2:24" ht="22.5" x14ac:dyDescent="0.55000000000000004">
      <c r="B70" s="97" t="s">
        <v>76</v>
      </c>
      <c r="C70" s="201" t="s">
        <v>268</v>
      </c>
      <c r="D70" s="202"/>
      <c r="E70" s="203"/>
      <c r="F70" s="204" t="s">
        <v>64</v>
      </c>
      <c r="G70" s="202"/>
      <c r="H70" s="202"/>
      <c r="I70" s="202"/>
      <c r="J70" s="203"/>
      <c r="K70" s="153" t="s">
        <v>55</v>
      </c>
      <c r="L70" s="158" t="s">
        <v>255</v>
      </c>
      <c r="M70" s="159"/>
      <c r="N70" s="150" t="s">
        <v>21</v>
      </c>
      <c r="O70" s="150" t="s">
        <v>22</v>
      </c>
      <c r="P70" s="208">
        <v>1500</v>
      </c>
      <c r="Q70" s="59" t="s">
        <v>260</v>
      </c>
      <c r="R70" s="193"/>
      <c r="S70" s="193"/>
      <c r="T70" s="193"/>
      <c r="U70" s="193"/>
      <c r="V70" s="193"/>
      <c r="W70" s="193"/>
      <c r="X70" s="194"/>
    </row>
    <row r="71" spans="2:24" ht="22.5" x14ac:dyDescent="0.55000000000000004">
      <c r="B71" s="98"/>
      <c r="C71" s="201"/>
      <c r="D71" s="202"/>
      <c r="E71" s="203"/>
      <c r="F71" s="201"/>
      <c r="G71" s="202"/>
      <c r="H71" s="202"/>
      <c r="I71" s="202"/>
      <c r="J71" s="203"/>
      <c r="K71" s="154"/>
      <c r="L71" s="146"/>
      <c r="M71" s="147"/>
      <c r="N71" s="151"/>
      <c r="O71" s="151"/>
      <c r="P71" s="208"/>
      <c r="Q71" s="68"/>
      <c r="R71" s="193"/>
      <c r="S71" s="193"/>
      <c r="T71" s="193"/>
      <c r="U71" s="193"/>
      <c r="V71" s="193"/>
      <c r="W71" s="193"/>
      <c r="X71" s="194"/>
    </row>
    <row r="72" spans="2:24" ht="22.5" x14ac:dyDescent="0.55000000000000004">
      <c r="B72" s="98"/>
      <c r="C72" s="201"/>
      <c r="D72" s="202"/>
      <c r="E72" s="203"/>
      <c r="F72" s="201"/>
      <c r="G72" s="202"/>
      <c r="H72" s="202"/>
      <c r="I72" s="202"/>
      <c r="J72" s="203"/>
      <c r="K72" s="154"/>
      <c r="L72" s="146"/>
      <c r="M72" s="147"/>
      <c r="N72" s="151"/>
      <c r="O72" s="151"/>
      <c r="P72" s="208"/>
      <c r="Q72" s="65"/>
      <c r="R72" s="66"/>
      <c r="S72" s="65"/>
      <c r="T72" s="66"/>
      <c r="U72" s="193"/>
      <c r="V72" s="193"/>
      <c r="W72" s="193"/>
      <c r="X72" s="194"/>
    </row>
    <row r="73" spans="2:24" ht="22.5" x14ac:dyDescent="0.55000000000000004">
      <c r="B73" s="99"/>
      <c r="C73" s="201"/>
      <c r="D73" s="202"/>
      <c r="E73" s="203"/>
      <c r="F73" s="201"/>
      <c r="G73" s="202"/>
      <c r="H73" s="202"/>
      <c r="I73" s="202"/>
      <c r="J73" s="203"/>
      <c r="K73" s="155"/>
      <c r="L73" s="148"/>
      <c r="M73" s="149"/>
      <c r="N73" s="152"/>
      <c r="O73" s="152"/>
      <c r="P73" s="208"/>
      <c r="Q73" s="65"/>
      <c r="R73" s="66"/>
      <c r="S73" s="65"/>
      <c r="T73" s="67"/>
      <c r="U73" s="193"/>
      <c r="V73" s="193"/>
      <c r="W73" s="193"/>
      <c r="X73" s="194"/>
    </row>
    <row r="74" spans="2:24" ht="22.5" x14ac:dyDescent="0.55000000000000004">
      <c r="B74" s="97" t="s">
        <v>77</v>
      </c>
      <c r="C74" s="201" t="s">
        <v>267</v>
      </c>
      <c r="D74" s="202"/>
      <c r="E74" s="203"/>
      <c r="F74" s="204" t="s">
        <v>64</v>
      </c>
      <c r="G74" s="202"/>
      <c r="H74" s="202"/>
      <c r="I74" s="202"/>
      <c r="J74" s="203"/>
      <c r="K74" s="153" t="s">
        <v>55</v>
      </c>
      <c r="L74" s="158" t="s">
        <v>254</v>
      </c>
      <c r="M74" s="159"/>
      <c r="N74" s="150" t="s">
        <v>21</v>
      </c>
      <c r="O74" s="150" t="s">
        <v>22</v>
      </c>
      <c r="P74" s="208">
        <v>300</v>
      </c>
      <c r="Q74" s="59" t="s">
        <v>260</v>
      </c>
      <c r="R74" s="193"/>
      <c r="S74" s="193"/>
      <c r="T74" s="193"/>
      <c r="U74" s="59" t="s">
        <v>260</v>
      </c>
      <c r="V74" s="193"/>
      <c r="W74" s="193"/>
      <c r="X74" s="194"/>
    </row>
    <row r="75" spans="2:24" ht="22.5" x14ac:dyDescent="0.55000000000000004">
      <c r="B75" s="98"/>
      <c r="C75" s="201"/>
      <c r="D75" s="202"/>
      <c r="E75" s="203"/>
      <c r="F75" s="201"/>
      <c r="G75" s="202"/>
      <c r="H75" s="202"/>
      <c r="I75" s="202"/>
      <c r="J75" s="203"/>
      <c r="K75" s="154"/>
      <c r="L75" s="146"/>
      <c r="M75" s="147"/>
      <c r="N75" s="151"/>
      <c r="O75" s="151"/>
      <c r="P75" s="208"/>
      <c r="Q75" s="68"/>
      <c r="R75" s="193"/>
      <c r="S75" s="193"/>
      <c r="T75" s="193"/>
      <c r="U75" s="68"/>
      <c r="V75" s="193"/>
      <c r="W75" s="193"/>
      <c r="X75" s="194"/>
    </row>
    <row r="76" spans="2:24" ht="22.5" x14ac:dyDescent="0.55000000000000004">
      <c r="B76" s="98"/>
      <c r="C76" s="201"/>
      <c r="D76" s="202"/>
      <c r="E76" s="203"/>
      <c r="F76" s="201"/>
      <c r="G76" s="202"/>
      <c r="H76" s="202"/>
      <c r="I76" s="202"/>
      <c r="J76" s="203"/>
      <c r="K76" s="154"/>
      <c r="L76" s="146"/>
      <c r="M76" s="147"/>
      <c r="N76" s="151"/>
      <c r="O76" s="151"/>
      <c r="P76" s="208"/>
      <c r="Q76" s="65"/>
      <c r="R76" s="66"/>
      <c r="S76" s="65"/>
      <c r="T76" s="66"/>
      <c r="U76" s="65"/>
      <c r="V76" s="66"/>
      <c r="W76" s="65"/>
      <c r="X76" s="66"/>
    </row>
    <row r="77" spans="2:24" ht="22.5" x14ac:dyDescent="0.55000000000000004">
      <c r="B77" s="99"/>
      <c r="C77" s="201"/>
      <c r="D77" s="202"/>
      <c r="E77" s="203"/>
      <c r="F77" s="201"/>
      <c r="G77" s="202"/>
      <c r="H77" s="202"/>
      <c r="I77" s="202"/>
      <c r="J77" s="203"/>
      <c r="K77" s="155"/>
      <c r="L77" s="148"/>
      <c r="M77" s="149"/>
      <c r="N77" s="152"/>
      <c r="O77" s="152"/>
      <c r="P77" s="208"/>
      <c r="Q77" s="65"/>
      <c r="R77" s="66"/>
      <c r="S77" s="65"/>
      <c r="T77" s="67"/>
      <c r="U77" s="65"/>
      <c r="V77" s="66"/>
      <c r="W77" s="65"/>
      <c r="X77" s="67"/>
    </row>
    <row r="78" spans="2:24" ht="22.5" x14ac:dyDescent="0.55000000000000004">
      <c r="B78" s="97" t="s">
        <v>48</v>
      </c>
      <c r="C78" s="201" t="s">
        <v>79</v>
      </c>
      <c r="D78" s="202"/>
      <c r="E78" s="203"/>
      <c r="F78" s="204" t="s">
        <v>80</v>
      </c>
      <c r="G78" s="202"/>
      <c r="H78" s="202"/>
      <c r="I78" s="202"/>
      <c r="J78" s="203"/>
      <c r="K78" s="61"/>
      <c r="L78" s="193"/>
      <c r="M78" s="193"/>
      <c r="N78" s="150" t="s">
        <v>21</v>
      </c>
      <c r="O78" s="150" t="s">
        <v>22</v>
      </c>
      <c r="P78" s="208">
        <f>SUM(P70:P77)</f>
        <v>1800</v>
      </c>
      <c r="Q78" s="193"/>
      <c r="R78" s="193"/>
      <c r="S78" s="193"/>
      <c r="T78" s="193"/>
      <c r="U78" s="193"/>
      <c r="V78" s="193"/>
      <c r="W78" s="193"/>
      <c r="X78" s="194"/>
    </row>
    <row r="79" spans="2:24" ht="22.5" x14ac:dyDescent="0.55000000000000004">
      <c r="B79" s="98"/>
      <c r="C79" s="201"/>
      <c r="D79" s="202"/>
      <c r="E79" s="203"/>
      <c r="F79" s="201"/>
      <c r="G79" s="202"/>
      <c r="H79" s="202"/>
      <c r="I79" s="202"/>
      <c r="J79" s="203"/>
      <c r="K79" s="61"/>
      <c r="L79" s="193"/>
      <c r="M79" s="193"/>
      <c r="N79" s="151"/>
      <c r="O79" s="151"/>
      <c r="P79" s="208"/>
      <c r="Q79" s="193"/>
      <c r="R79" s="193"/>
      <c r="S79" s="193"/>
      <c r="T79" s="193"/>
      <c r="U79" s="193"/>
      <c r="V79" s="193"/>
      <c r="W79" s="193"/>
      <c r="X79" s="194"/>
    </row>
    <row r="80" spans="2:24" ht="22.5" x14ac:dyDescent="0.55000000000000004">
      <c r="B80" s="98"/>
      <c r="C80" s="201"/>
      <c r="D80" s="202"/>
      <c r="E80" s="203"/>
      <c r="F80" s="201"/>
      <c r="G80" s="202"/>
      <c r="H80" s="202"/>
      <c r="I80" s="202"/>
      <c r="J80" s="203"/>
      <c r="K80" s="61"/>
      <c r="L80" s="193"/>
      <c r="M80" s="193"/>
      <c r="N80" s="151"/>
      <c r="O80" s="151"/>
      <c r="P80" s="208"/>
      <c r="Q80" s="193"/>
      <c r="R80" s="193"/>
      <c r="S80" s="193"/>
      <c r="T80" s="193"/>
      <c r="U80" s="193"/>
      <c r="V80" s="193"/>
      <c r="W80" s="193"/>
      <c r="X80" s="194"/>
    </row>
    <row r="81" spans="2:24" ht="22.5" x14ac:dyDescent="0.55000000000000004">
      <c r="B81" s="99"/>
      <c r="C81" s="201"/>
      <c r="D81" s="202"/>
      <c r="E81" s="203"/>
      <c r="F81" s="201"/>
      <c r="G81" s="202"/>
      <c r="H81" s="202"/>
      <c r="I81" s="202"/>
      <c r="J81" s="203"/>
      <c r="K81" s="62"/>
      <c r="L81" s="193"/>
      <c r="M81" s="193"/>
      <c r="N81" s="152"/>
      <c r="O81" s="152"/>
      <c r="P81" s="208"/>
      <c r="Q81" s="193"/>
      <c r="R81" s="193"/>
      <c r="S81" s="193"/>
      <c r="T81" s="193"/>
      <c r="U81" s="193"/>
      <c r="V81" s="193"/>
      <c r="W81" s="193"/>
      <c r="X81" s="194"/>
    </row>
    <row r="82" spans="2:24" ht="22.5" x14ac:dyDescent="0.55000000000000004">
      <c r="B82" s="97" t="s">
        <v>100</v>
      </c>
      <c r="C82" s="201" t="s">
        <v>120</v>
      </c>
      <c r="D82" s="202"/>
      <c r="E82" s="203"/>
      <c r="F82" s="204" t="s">
        <v>101</v>
      </c>
      <c r="G82" s="202"/>
      <c r="H82" s="202"/>
      <c r="I82" s="202"/>
      <c r="J82" s="203"/>
      <c r="K82" s="61"/>
      <c r="L82" s="193"/>
      <c r="M82" s="193"/>
      <c r="N82" s="150" t="s">
        <v>21</v>
      </c>
      <c r="O82" s="150" t="s">
        <v>22</v>
      </c>
      <c r="P82" s="208">
        <f>P62-P78</f>
        <v>100</v>
      </c>
      <c r="Q82" s="193"/>
      <c r="R82" s="193"/>
      <c r="S82" s="193"/>
      <c r="T82" s="193"/>
      <c r="U82" s="193"/>
      <c r="V82" s="193"/>
      <c r="W82" s="193"/>
      <c r="X82" s="194"/>
    </row>
    <row r="83" spans="2:24" ht="22.5" x14ac:dyDescent="0.55000000000000004">
      <c r="B83" s="98"/>
      <c r="C83" s="201"/>
      <c r="D83" s="202"/>
      <c r="E83" s="203"/>
      <c r="F83" s="201"/>
      <c r="G83" s="202"/>
      <c r="H83" s="202"/>
      <c r="I83" s="202"/>
      <c r="J83" s="203"/>
      <c r="K83" s="61"/>
      <c r="L83" s="193"/>
      <c r="M83" s="193"/>
      <c r="N83" s="151"/>
      <c r="O83" s="151"/>
      <c r="P83" s="208"/>
      <c r="Q83" s="193"/>
      <c r="R83" s="193"/>
      <c r="S83" s="193"/>
      <c r="T83" s="193"/>
      <c r="U83" s="193"/>
      <c r="V83" s="193"/>
      <c r="W83" s="193"/>
      <c r="X83" s="194"/>
    </row>
    <row r="84" spans="2:24" ht="22.5" x14ac:dyDescent="0.55000000000000004">
      <c r="B84" s="98"/>
      <c r="C84" s="201"/>
      <c r="D84" s="202"/>
      <c r="E84" s="203"/>
      <c r="F84" s="201"/>
      <c r="G84" s="202"/>
      <c r="H84" s="202"/>
      <c r="I84" s="202"/>
      <c r="J84" s="203"/>
      <c r="K84" s="61"/>
      <c r="L84" s="193"/>
      <c r="M84" s="193"/>
      <c r="N84" s="151"/>
      <c r="O84" s="151"/>
      <c r="P84" s="208"/>
      <c r="Q84" s="193"/>
      <c r="R84" s="193"/>
      <c r="S84" s="193"/>
      <c r="T84" s="193"/>
      <c r="U84" s="193"/>
      <c r="V84" s="193"/>
      <c r="W84" s="193"/>
      <c r="X84" s="194"/>
    </row>
    <row r="85" spans="2:24" ht="22.5" x14ac:dyDescent="0.55000000000000004">
      <c r="B85" s="99"/>
      <c r="C85" s="201"/>
      <c r="D85" s="202"/>
      <c r="E85" s="203"/>
      <c r="F85" s="201"/>
      <c r="G85" s="202"/>
      <c r="H85" s="202"/>
      <c r="I85" s="202"/>
      <c r="J85" s="203"/>
      <c r="K85" s="62"/>
      <c r="L85" s="193"/>
      <c r="M85" s="193"/>
      <c r="N85" s="152"/>
      <c r="O85" s="152"/>
      <c r="P85" s="208"/>
      <c r="Q85" s="193"/>
      <c r="R85" s="193"/>
      <c r="S85" s="193"/>
      <c r="T85" s="193"/>
      <c r="U85" s="193"/>
      <c r="V85" s="193"/>
      <c r="W85" s="193"/>
      <c r="X85" s="194"/>
    </row>
    <row r="86" spans="2:24" ht="22.5" x14ac:dyDescent="0.55000000000000004">
      <c r="B86" s="97" t="s">
        <v>49</v>
      </c>
      <c r="C86" s="201" t="s">
        <v>121</v>
      </c>
      <c r="D86" s="202"/>
      <c r="E86" s="203"/>
      <c r="F86" s="204" t="s">
        <v>102</v>
      </c>
      <c r="G86" s="202"/>
      <c r="H86" s="202"/>
      <c r="I86" s="202"/>
      <c r="J86" s="203"/>
      <c r="K86" s="61"/>
      <c r="L86" s="193"/>
      <c r="M86" s="193"/>
      <c r="N86" s="150"/>
      <c r="O86" s="150" t="s">
        <v>65</v>
      </c>
      <c r="P86" s="209">
        <f>ROUND(P82/P$26*100,1)</f>
        <v>1.1000000000000001</v>
      </c>
      <c r="Q86" s="193"/>
      <c r="R86" s="193"/>
      <c r="S86" s="193"/>
      <c r="T86" s="193"/>
      <c r="U86" s="193"/>
      <c r="V86" s="193"/>
      <c r="W86" s="193"/>
      <c r="X86" s="194"/>
    </row>
    <row r="87" spans="2:24" ht="22.5" x14ac:dyDescent="0.55000000000000004">
      <c r="B87" s="98"/>
      <c r="C87" s="201"/>
      <c r="D87" s="202"/>
      <c r="E87" s="203"/>
      <c r="F87" s="201"/>
      <c r="G87" s="202"/>
      <c r="H87" s="202"/>
      <c r="I87" s="202"/>
      <c r="J87" s="203"/>
      <c r="K87" s="61"/>
      <c r="L87" s="193"/>
      <c r="M87" s="193"/>
      <c r="N87" s="151"/>
      <c r="O87" s="151"/>
      <c r="P87" s="209"/>
      <c r="Q87" s="193"/>
      <c r="R87" s="193"/>
      <c r="S87" s="193"/>
      <c r="T87" s="193"/>
      <c r="U87" s="193"/>
      <c r="V87" s="193"/>
      <c r="W87" s="193"/>
      <c r="X87" s="194"/>
    </row>
    <row r="88" spans="2:24" ht="22.5" x14ac:dyDescent="0.55000000000000004">
      <c r="B88" s="98"/>
      <c r="C88" s="201"/>
      <c r="D88" s="202"/>
      <c r="E88" s="203"/>
      <c r="F88" s="201"/>
      <c r="G88" s="202"/>
      <c r="H88" s="202"/>
      <c r="I88" s="202"/>
      <c r="J88" s="203"/>
      <c r="K88" s="61"/>
      <c r="L88" s="193"/>
      <c r="M88" s="193"/>
      <c r="N88" s="151"/>
      <c r="O88" s="151"/>
      <c r="P88" s="209"/>
      <c r="Q88" s="193"/>
      <c r="R88" s="193"/>
      <c r="S88" s="193"/>
      <c r="T88" s="193"/>
      <c r="U88" s="193"/>
      <c r="V88" s="193"/>
      <c r="W88" s="193"/>
      <c r="X88" s="194"/>
    </row>
    <row r="89" spans="2:24" ht="22.5" x14ac:dyDescent="0.55000000000000004">
      <c r="B89" s="99"/>
      <c r="C89" s="201"/>
      <c r="D89" s="202"/>
      <c r="E89" s="203"/>
      <c r="F89" s="201"/>
      <c r="G89" s="202"/>
      <c r="H89" s="202"/>
      <c r="I89" s="202"/>
      <c r="J89" s="203"/>
      <c r="K89" s="62"/>
      <c r="L89" s="195"/>
      <c r="M89" s="195"/>
      <c r="N89" s="152"/>
      <c r="O89" s="152"/>
      <c r="P89" s="209"/>
      <c r="Q89" s="195"/>
      <c r="R89" s="195"/>
      <c r="S89" s="195"/>
      <c r="T89" s="195"/>
      <c r="U89" s="195"/>
      <c r="V89" s="195"/>
      <c r="W89" s="195"/>
      <c r="X89" s="196"/>
    </row>
    <row r="90" spans="2:24" x14ac:dyDescent="0.55000000000000004">
      <c r="C90" s="60"/>
      <c r="D90" s="60"/>
      <c r="E90" s="60"/>
      <c r="F90" s="60"/>
      <c r="G90" s="60"/>
      <c r="H90" s="60"/>
      <c r="I90" s="60"/>
      <c r="J90" s="60"/>
      <c r="K90" s="60"/>
      <c r="L90" s="60"/>
      <c r="M90" s="60"/>
      <c r="N90" s="60"/>
      <c r="O90" s="60"/>
      <c r="P90" s="60"/>
      <c r="Q90" s="60"/>
      <c r="R90" s="60"/>
      <c r="S90" s="60"/>
      <c r="T90" s="60"/>
      <c r="U90" s="60"/>
      <c r="V90" s="60"/>
      <c r="W90" s="60"/>
      <c r="X90" s="60"/>
    </row>
    <row r="91" spans="2:24" x14ac:dyDescent="0.55000000000000004">
      <c r="C91" s="60"/>
      <c r="D91" s="60"/>
      <c r="E91" s="60"/>
      <c r="F91" s="60"/>
      <c r="G91" s="60"/>
      <c r="H91" s="60"/>
      <c r="I91" s="60"/>
      <c r="J91" s="60"/>
      <c r="K91" s="60"/>
      <c r="L91" s="60"/>
      <c r="M91" s="60"/>
      <c r="N91" s="60"/>
      <c r="O91" s="60"/>
      <c r="P91" s="60"/>
      <c r="Q91" s="60"/>
      <c r="R91" s="60"/>
      <c r="S91" s="60"/>
      <c r="T91" s="60"/>
      <c r="U91" s="60"/>
      <c r="V91" s="60"/>
      <c r="W91" s="60"/>
      <c r="X91" s="60"/>
    </row>
    <row r="92" spans="2:24" x14ac:dyDescent="0.55000000000000004">
      <c r="C92" s="60"/>
      <c r="D92" s="60"/>
      <c r="E92" s="60"/>
      <c r="F92" s="60"/>
      <c r="G92" s="60"/>
      <c r="H92" s="60"/>
      <c r="I92" s="60"/>
      <c r="J92" s="60"/>
      <c r="K92" s="60"/>
      <c r="L92" s="60"/>
      <c r="M92" s="60"/>
      <c r="N92" s="60"/>
      <c r="O92" s="60"/>
      <c r="P92" s="60"/>
      <c r="Q92" s="60"/>
      <c r="R92" s="60"/>
      <c r="S92" s="60"/>
      <c r="T92" s="60"/>
      <c r="U92" s="60"/>
      <c r="V92" s="60"/>
      <c r="W92" s="60"/>
      <c r="X92" s="60"/>
    </row>
    <row r="93" spans="2:24" x14ac:dyDescent="0.55000000000000004">
      <c r="C93" s="60"/>
      <c r="D93" s="60"/>
      <c r="E93" s="60"/>
      <c r="F93" s="60"/>
      <c r="G93" s="60"/>
      <c r="H93" s="60"/>
      <c r="I93" s="60"/>
      <c r="J93" s="60"/>
      <c r="K93" s="60"/>
      <c r="L93" s="60"/>
      <c r="M93" s="60"/>
      <c r="N93" s="60"/>
      <c r="O93" s="60"/>
      <c r="P93" s="60"/>
      <c r="Q93" s="60"/>
      <c r="R93" s="60"/>
      <c r="S93" s="60"/>
      <c r="T93" s="60"/>
      <c r="U93" s="60"/>
      <c r="V93" s="60"/>
      <c r="W93" s="60"/>
      <c r="X93" s="60"/>
    </row>
  </sheetData>
  <mergeCells count="137">
    <mergeCell ref="P86:P89"/>
    <mergeCell ref="P82:P85"/>
    <mergeCell ref="K34:K37"/>
    <mergeCell ref="B9:X9"/>
    <mergeCell ref="B11:X11"/>
    <mergeCell ref="B2:L2"/>
    <mergeCell ref="M2:O2"/>
    <mergeCell ref="B4:X4"/>
    <mergeCell ref="B5:X5"/>
    <mergeCell ref="C7:G7"/>
    <mergeCell ref="I7:L7"/>
    <mergeCell ref="B50:B53"/>
    <mergeCell ref="C50:E53"/>
    <mergeCell ref="F50:J53"/>
    <mergeCell ref="N50:N53"/>
    <mergeCell ref="O50:O53"/>
    <mergeCell ref="B26:B29"/>
    <mergeCell ref="C26:E29"/>
    <mergeCell ref="F26:J29"/>
    <mergeCell ref="N26:N29"/>
    <mergeCell ref="O26:O29"/>
    <mergeCell ref="B30:B33"/>
    <mergeCell ref="C30:E33"/>
    <mergeCell ref="F30:J33"/>
    <mergeCell ref="N30:N33"/>
    <mergeCell ref="O30:O33"/>
    <mergeCell ref="B54:B57"/>
    <mergeCell ref="C54:E57"/>
    <mergeCell ref="F54:J57"/>
    <mergeCell ref="N54:N57"/>
    <mergeCell ref="O54:O57"/>
    <mergeCell ref="B58:B61"/>
    <mergeCell ref="C58:E61"/>
    <mergeCell ref="F58:J61"/>
    <mergeCell ref="N58:N61"/>
    <mergeCell ref="O58:O61"/>
    <mergeCell ref="B86:B89"/>
    <mergeCell ref="C86:E89"/>
    <mergeCell ref="F86:J89"/>
    <mergeCell ref="N86:N89"/>
    <mergeCell ref="O86:O89"/>
    <mergeCell ref="P30:P33"/>
    <mergeCell ref="P34:P37"/>
    <mergeCell ref="P50:P53"/>
    <mergeCell ref="P54:P57"/>
    <mergeCell ref="B78:B81"/>
    <mergeCell ref="C78:E81"/>
    <mergeCell ref="F78:J81"/>
    <mergeCell ref="N78:N81"/>
    <mergeCell ref="O78:O81"/>
    <mergeCell ref="B82:B85"/>
    <mergeCell ref="C82:E85"/>
    <mergeCell ref="F82:J85"/>
    <mergeCell ref="N82:N85"/>
    <mergeCell ref="O82:O85"/>
    <mergeCell ref="B70:B73"/>
    <mergeCell ref="C70:E73"/>
    <mergeCell ref="F70:J73"/>
    <mergeCell ref="N70:N73"/>
    <mergeCell ref="O70:O73"/>
    <mergeCell ref="P78:P81"/>
    <mergeCell ref="D16:H16"/>
    <mergeCell ref="P19:P21"/>
    <mergeCell ref="P22:P25"/>
    <mergeCell ref="P26:P29"/>
    <mergeCell ref="K22:K25"/>
    <mergeCell ref="K26:K29"/>
    <mergeCell ref="B14:X14"/>
    <mergeCell ref="Q16:T16"/>
    <mergeCell ref="B74:B77"/>
    <mergeCell ref="C74:E77"/>
    <mergeCell ref="F74:J77"/>
    <mergeCell ref="N74:N77"/>
    <mergeCell ref="O74:O77"/>
    <mergeCell ref="B62:B65"/>
    <mergeCell ref="C62:E65"/>
    <mergeCell ref="F62:J65"/>
    <mergeCell ref="N62:N65"/>
    <mergeCell ref="O62:O65"/>
    <mergeCell ref="B66:B69"/>
    <mergeCell ref="C66:E69"/>
    <mergeCell ref="F66:J69"/>
    <mergeCell ref="N66:N69"/>
    <mergeCell ref="O66:O69"/>
    <mergeCell ref="B46:B49"/>
    <mergeCell ref="C46:E49"/>
    <mergeCell ref="F46:J49"/>
    <mergeCell ref="N46:N49"/>
    <mergeCell ref="O46:O49"/>
    <mergeCell ref="P46:P49"/>
    <mergeCell ref="O42:O45"/>
    <mergeCell ref="P42:P45"/>
    <mergeCell ref="B38:B41"/>
    <mergeCell ref="C38:E41"/>
    <mergeCell ref="F38:J41"/>
    <mergeCell ref="N38:N41"/>
    <mergeCell ref="O38:O41"/>
    <mergeCell ref="K54:K57"/>
    <mergeCell ref="K70:K73"/>
    <mergeCell ref="K74:K77"/>
    <mergeCell ref="L18:M18"/>
    <mergeCell ref="L26:M29"/>
    <mergeCell ref="L54:M57"/>
    <mergeCell ref="L74:M77"/>
    <mergeCell ref="L70:M73"/>
    <mergeCell ref="P38:P41"/>
    <mergeCell ref="P58:P61"/>
    <mergeCell ref="P62:P65"/>
    <mergeCell ref="P66:P69"/>
    <mergeCell ref="P70:P73"/>
    <mergeCell ref="P74:P77"/>
    <mergeCell ref="N34:N37"/>
    <mergeCell ref="O34:O37"/>
    <mergeCell ref="O19:O21"/>
    <mergeCell ref="N22:N25"/>
    <mergeCell ref="O22:O25"/>
    <mergeCell ref="N19:N21"/>
    <mergeCell ref="U16:X16"/>
    <mergeCell ref="Q17:R17"/>
    <mergeCell ref="S17:T17"/>
    <mergeCell ref="U17:V17"/>
    <mergeCell ref="W17:X17"/>
    <mergeCell ref="B42:B45"/>
    <mergeCell ref="C42:E45"/>
    <mergeCell ref="F42:J45"/>
    <mergeCell ref="N42:N45"/>
    <mergeCell ref="B34:B37"/>
    <mergeCell ref="C34:E37"/>
    <mergeCell ref="F34:J37"/>
    <mergeCell ref="B22:B25"/>
    <mergeCell ref="C22:E25"/>
    <mergeCell ref="F22:J25"/>
    <mergeCell ref="C18:E18"/>
    <mergeCell ref="F18:J18"/>
    <mergeCell ref="B19:B21"/>
    <mergeCell ref="C19:E21"/>
    <mergeCell ref="F19:J21"/>
  </mergeCells>
  <phoneticPr fontId="1"/>
  <printOptions horizontalCentered="1"/>
  <pageMargins left="0" right="0" top="0.39370078740157483" bottom="0.59055118110236227" header="0.31496062992125984" footer="0.31496062992125984"/>
  <pageSetup paperSize="8" scale="60" orientation="landscape"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2-1【営業部】入力画面→予算仕訳</vt:lpstr>
      <vt:lpstr>'1_部門・科目マスタ'!Print_Area</vt:lpstr>
      <vt:lpstr>'2-1【営業部】入力画面→予算仕訳'!Print_Area</vt:lpstr>
      <vt:lpstr>A①_営業部_入力!Print_Area</vt:lpstr>
      <vt:lpstr>A①_購買部_入力!Print_Area</vt:lpstr>
      <vt:lpstr>A①_全社集計!Print_Area</vt:lpstr>
      <vt:lpstr>演習の趣旨と利用方法!Print_Area</vt:lpstr>
      <vt:lpstr>'2-1【営業部】入力画面→予算仕訳'!Print_Titles</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2022-11-10T22:50:28Z</cp:lastPrinted>
  <dcterms:created xsi:type="dcterms:W3CDTF">2021-09-20T04:00:10Z</dcterms:created>
  <dcterms:modified xsi:type="dcterms:W3CDTF">2022-11-10T23:10:54Z</dcterms:modified>
</cp:coreProperties>
</file>